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1715" windowHeight="8220"/>
  </bookViews>
  <sheets>
    <sheet name="範例一" sheetId="1" r:id="rId1"/>
    <sheet name="範例二" sheetId="3" r:id="rId2"/>
    <sheet name="範例三" sheetId="4" r:id="rId3"/>
    <sheet name="範例四" sheetId="5" r:id="rId4"/>
  </sheets>
  <calcPr calcId="125725"/>
</workbook>
</file>

<file path=xl/calcChain.xml><?xml version="1.0" encoding="utf-8"?>
<calcChain xmlns="http://schemas.openxmlformats.org/spreadsheetml/2006/main">
  <c r="B3" i="5"/>
  <c r="A14"/>
  <c r="A15" s="1"/>
  <c r="B13"/>
  <c r="B14"/>
  <c r="B15" s="1"/>
  <c r="E13"/>
  <c r="E14"/>
  <c r="F13"/>
  <c r="F14"/>
  <c r="B3" i="4"/>
  <c r="A14"/>
  <c r="A15"/>
  <c r="B4" s="1"/>
  <c r="A16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B13"/>
  <c r="B14"/>
  <c r="B15"/>
  <c r="B16"/>
  <c r="B17" s="1"/>
  <c r="E14"/>
  <c r="E15"/>
  <c r="E16"/>
  <c r="E13"/>
  <c r="F14"/>
  <c r="F15"/>
  <c r="F16"/>
  <c r="F13"/>
  <c r="B13" i="3"/>
  <c r="B14"/>
  <c r="B15" s="1"/>
  <c r="E13"/>
  <c r="F13"/>
  <c r="A14"/>
  <c r="A14" i="1"/>
  <c r="A15" s="1"/>
  <c r="B13"/>
  <c r="B14" s="1"/>
  <c r="E13"/>
  <c r="F13"/>
  <c r="E14" l="1"/>
  <c r="F14"/>
  <c r="B15"/>
  <c r="B18" i="4"/>
  <c r="C17"/>
  <c r="D17"/>
  <c r="E17"/>
  <c r="F17"/>
  <c r="B4" i="1"/>
  <c r="D14" s="1"/>
  <c r="A16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B16" i="3"/>
  <c r="A16" i="5"/>
  <c r="A17" s="1"/>
  <c r="A18" s="1"/>
  <c r="A19" s="1"/>
  <c r="A20" s="1"/>
  <c r="A21" s="1"/>
  <c r="A22" s="1"/>
  <c r="B4"/>
  <c r="C15" s="1"/>
  <c r="C15" i="4"/>
  <c r="D15"/>
  <c r="C14"/>
  <c r="D14"/>
  <c r="C16"/>
  <c r="C13"/>
  <c r="D16"/>
  <c r="D13"/>
  <c r="D15" i="5"/>
  <c r="B16"/>
  <c r="E15"/>
  <c r="F15"/>
  <c r="E14" i="3"/>
  <c r="A15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F14"/>
  <c r="B17" l="1"/>
  <c r="E16"/>
  <c r="F16"/>
  <c r="C14" i="1"/>
  <c r="B19" i="4"/>
  <c r="C18"/>
  <c r="D18"/>
  <c r="E18"/>
  <c r="F18"/>
  <c r="C14" i="5"/>
  <c r="D14"/>
  <c r="C13"/>
  <c r="D13"/>
  <c r="D13" i="1"/>
  <c r="C13"/>
  <c r="B17" i="5"/>
  <c r="D16"/>
  <c r="C16"/>
  <c r="E16"/>
  <c r="F16"/>
  <c r="F15" i="1"/>
  <c r="E15"/>
  <c r="D15"/>
  <c r="C15"/>
  <c r="B16"/>
  <c r="F15" i="3"/>
  <c r="B4"/>
  <c r="D16" s="1"/>
  <c r="E15"/>
  <c r="C16" l="1"/>
  <c r="C19" i="4"/>
  <c r="D19"/>
  <c r="E19"/>
  <c r="F19"/>
  <c r="B20"/>
  <c r="D14" i="3"/>
  <c r="D13"/>
  <c r="C13"/>
  <c r="C14"/>
  <c r="D15"/>
  <c r="C15"/>
  <c r="E17" i="5"/>
  <c r="F17"/>
  <c r="B18"/>
  <c r="C17"/>
  <c r="D17"/>
  <c r="E16" i="1"/>
  <c r="D16"/>
  <c r="C16"/>
  <c r="B17"/>
  <c r="F16"/>
  <c r="C17" i="3"/>
  <c r="E17"/>
  <c r="D17"/>
  <c r="F17"/>
  <c r="B18"/>
  <c r="D20" i="4" l="1"/>
  <c r="C20"/>
  <c r="B21"/>
  <c r="F20"/>
  <c r="E20"/>
  <c r="D17" i="1"/>
  <c r="C17"/>
  <c r="B18"/>
  <c r="F17"/>
  <c r="E17"/>
  <c r="B19" i="3"/>
  <c r="D18"/>
  <c r="F18"/>
  <c r="C18"/>
  <c r="E18"/>
  <c r="B19" i="5"/>
  <c r="F18"/>
  <c r="C18"/>
  <c r="D18"/>
  <c r="E18"/>
  <c r="D19" l="1"/>
  <c r="B20"/>
  <c r="E19"/>
  <c r="C19"/>
  <c r="F19"/>
  <c r="C19" i="3"/>
  <c r="D19"/>
  <c r="F19"/>
  <c r="E19"/>
  <c r="B20"/>
  <c r="C21" i="4"/>
  <c r="B22"/>
  <c r="F21"/>
  <c r="E21"/>
  <c r="D21"/>
  <c r="C18" i="1"/>
  <c r="B19"/>
  <c r="F18"/>
  <c r="E18"/>
  <c r="D18"/>
  <c r="B21" i="3" l="1"/>
  <c r="E20"/>
  <c r="C20"/>
  <c r="D20"/>
  <c r="F20"/>
  <c r="F22" i="4"/>
  <c r="E22"/>
  <c r="D22"/>
  <c r="C22"/>
  <c r="B23"/>
  <c r="B21" i="5"/>
  <c r="D20"/>
  <c r="C20"/>
  <c r="E20"/>
  <c r="F20"/>
  <c r="F19" i="1"/>
  <c r="E19"/>
  <c r="D19"/>
  <c r="C19"/>
  <c r="B20"/>
  <c r="E21" i="5" l="1"/>
  <c r="F21"/>
  <c r="B22"/>
  <c r="C21"/>
  <c r="D21"/>
  <c r="C21" i="3"/>
  <c r="E21"/>
  <c r="D21"/>
  <c r="F21"/>
  <c r="B22"/>
  <c r="E20" i="1"/>
  <c r="D20"/>
  <c r="C20"/>
  <c r="B21"/>
  <c r="F20"/>
  <c r="E23" i="4"/>
  <c r="D23"/>
  <c r="C23"/>
  <c r="B24"/>
  <c r="F23"/>
  <c r="D24" l="1"/>
  <c r="C24"/>
  <c r="B25"/>
  <c r="F24"/>
  <c r="E24"/>
  <c r="D21" i="1"/>
  <c r="C21"/>
  <c r="B22"/>
  <c r="F21"/>
  <c r="E21"/>
  <c r="B23" i="3"/>
  <c r="D22"/>
  <c r="F22"/>
  <c r="C22"/>
  <c r="E22"/>
  <c r="F22" i="5"/>
  <c r="F12" s="1"/>
  <c r="C22"/>
  <c r="C12" s="1"/>
  <c r="D22"/>
  <c r="D12" s="1"/>
  <c r="E22"/>
  <c r="E12" s="1"/>
  <c r="C23" i="3" l="1"/>
  <c r="D23"/>
  <c r="F23"/>
  <c r="E23"/>
  <c r="B24"/>
  <c r="C25" i="4"/>
  <c r="B26"/>
  <c r="F25"/>
  <c r="E25"/>
  <c r="D25"/>
  <c r="C22" i="1"/>
  <c r="B23"/>
  <c r="F22"/>
  <c r="E22"/>
  <c r="D22"/>
  <c r="B25" i="3" l="1"/>
  <c r="E24"/>
  <c r="C24"/>
  <c r="D24"/>
  <c r="F24"/>
  <c r="F26" i="4"/>
  <c r="E26"/>
  <c r="D26"/>
  <c r="C26"/>
  <c r="B27"/>
  <c r="F23" i="1"/>
  <c r="E23"/>
  <c r="D23"/>
  <c r="C23"/>
  <c r="B24"/>
  <c r="C25" i="3" l="1"/>
  <c r="E25"/>
  <c r="D25"/>
  <c r="F25"/>
  <c r="B26"/>
  <c r="E27" i="4"/>
  <c r="D27"/>
  <c r="C27"/>
  <c r="B28"/>
  <c r="F27"/>
  <c r="E24" i="1"/>
  <c r="D24"/>
  <c r="C24"/>
  <c r="B25"/>
  <c r="F24"/>
  <c r="D28" i="4" l="1"/>
  <c r="C28"/>
  <c r="B29"/>
  <c r="F28"/>
  <c r="E28"/>
  <c r="B27" i="3"/>
  <c r="D26"/>
  <c r="F26"/>
  <c r="C26"/>
  <c r="E26"/>
  <c r="D25" i="1"/>
  <c r="C25"/>
  <c r="B26"/>
  <c r="F25"/>
  <c r="E25"/>
  <c r="C26" l="1"/>
  <c r="B27"/>
  <c r="F26"/>
  <c r="E26"/>
  <c r="D26"/>
  <c r="C27" i="3"/>
  <c r="D27"/>
  <c r="F27"/>
  <c r="E27"/>
  <c r="B28"/>
  <c r="C29" i="4"/>
  <c r="B30"/>
  <c r="F29"/>
  <c r="E29"/>
  <c r="D29"/>
  <c r="B29" i="3" l="1"/>
  <c r="E28"/>
  <c r="C28"/>
  <c r="D28"/>
  <c r="F28"/>
  <c r="F27" i="1"/>
  <c r="E27"/>
  <c r="D27"/>
  <c r="C27"/>
  <c r="B28"/>
  <c r="F30" i="4"/>
  <c r="E30"/>
  <c r="D30"/>
  <c r="C30"/>
  <c r="B31"/>
  <c r="C29" i="3" l="1"/>
  <c r="E29"/>
  <c r="D29"/>
  <c r="F29"/>
  <c r="B30"/>
  <c r="E28" i="1"/>
  <c r="D28"/>
  <c r="C28"/>
  <c r="B29"/>
  <c r="F28"/>
  <c r="E31" i="4"/>
  <c r="D31"/>
  <c r="C31"/>
  <c r="B32"/>
  <c r="F31"/>
  <c r="D29" i="1" l="1"/>
  <c r="C29"/>
  <c r="B30"/>
  <c r="F29"/>
  <c r="E29"/>
  <c r="B31" i="3"/>
  <c r="D30"/>
  <c r="F30"/>
  <c r="C30"/>
  <c r="E30"/>
  <c r="D32" i="4"/>
  <c r="C32"/>
  <c r="B33"/>
  <c r="F32"/>
  <c r="E32"/>
  <c r="C33" l="1"/>
  <c r="B34"/>
  <c r="F33"/>
  <c r="E33"/>
  <c r="D33"/>
  <c r="C31" i="3"/>
  <c r="D31"/>
  <c r="F31"/>
  <c r="E31"/>
  <c r="B32"/>
  <c r="C30" i="1"/>
  <c r="B31"/>
  <c r="F30"/>
  <c r="E30"/>
  <c r="D30"/>
  <c r="B33" i="3" l="1"/>
  <c r="E32"/>
  <c r="C32"/>
  <c r="D32"/>
  <c r="F32"/>
  <c r="F34" i="4"/>
  <c r="E34"/>
  <c r="D34"/>
  <c r="C34"/>
  <c r="B35"/>
  <c r="F31" i="1"/>
  <c r="E31"/>
  <c r="D31"/>
  <c r="C31"/>
  <c r="B32"/>
  <c r="E32" l="1"/>
  <c r="D32"/>
  <c r="C32"/>
  <c r="B33"/>
  <c r="F32"/>
  <c r="C33" i="3"/>
  <c r="E33"/>
  <c r="D33"/>
  <c r="F33"/>
  <c r="B34"/>
  <c r="E35" i="4"/>
  <c r="D35"/>
  <c r="C35"/>
  <c r="B36"/>
  <c r="F35"/>
  <c r="D36" l="1"/>
  <c r="C36"/>
  <c r="B37"/>
  <c r="F36"/>
  <c r="E36"/>
  <c r="B35" i="3"/>
  <c r="D34"/>
  <c r="F34"/>
  <c r="C34"/>
  <c r="E34"/>
  <c r="D33" i="1"/>
  <c r="C33"/>
  <c r="B34"/>
  <c r="F33"/>
  <c r="E33"/>
  <c r="C34" l="1"/>
  <c r="B35"/>
  <c r="F34"/>
  <c r="E34"/>
  <c r="D34"/>
  <c r="C35" i="3"/>
  <c r="D35"/>
  <c r="F35"/>
  <c r="E35"/>
  <c r="B36"/>
  <c r="C37" i="4"/>
  <c r="B38"/>
  <c r="F37"/>
  <c r="E37"/>
  <c r="D37"/>
  <c r="B37" i="3" l="1"/>
  <c r="E36"/>
  <c r="C36"/>
  <c r="D36"/>
  <c r="F36"/>
  <c r="F35" i="1"/>
  <c r="E35"/>
  <c r="D35"/>
  <c r="C35"/>
  <c r="B36"/>
  <c r="F38" i="4"/>
  <c r="E38"/>
  <c r="D38"/>
  <c r="C38"/>
  <c r="B39"/>
  <c r="C37" i="3" l="1"/>
  <c r="C12" s="1"/>
  <c r="E37"/>
  <c r="E12" s="1"/>
  <c r="D37"/>
  <c r="D12" s="1"/>
  <c r="F37"/>
  <c r="F12" s="1"/>
  <c r="E36" i="1"/>
  <c r="D36"/>
  <c r="C36"/>
  <c r="B37"/>
  <c r="F36"/>
  <c r="E39" i="4"/>
  <c r="D39"/>
  <c r="C39"/>
  <c r="B40"/>
  <c r="F39"/>
  <c r="D40" l="1"/>
  <c r="C40"/>
  <c r="B41"/>
  <c r="F40"/>
  <c r="E40"/>
  <c r="D37" i="1"/>
  <c r="D12" s="1"/>
  <c r="C37"/>
  <c r="C12" s="1"/>
  <c r="F37"/>
  <c r="F12" s="1"/>
  <c r="E37"/>
  <c r="E12" s="1"/>
  <c r="C41" i="4" l="1"/>
  <c r="B42"/>
  <c r="F41"/>
  <c r="E41"/>
  <c r="D41"/>
  <c r="F42" l="1"/>
  <c r="E42"/>
  <c r="D42"/>
  <c r="C42"/>
  <c r="B43"/>
  <c r="E43" l="1"/>
  <c r="D43"/>
  <c r="C43"/>
  <c r="B44"/>
  <c r="F43"/>
  <c r="D44" l="1"/>
  <c r="C44"/>
  <c r="B45"/>
  <c r="F44"/>
  <c r="E44"/>
  <c r="C45" l="1"/>
  <c r="B46"/>
  <c r="F45"/>
  <c r="E45"/>
  <c r="D45"/>
  <c r="F46" l="1"/>
  <c r="E46"/>
  <c r="D46"/>
  <c r="C46"/>
  <c r="B47"/>
  <c r="E47" l="1"/>
  <c r="D47"/>
  <c r="C47"/>
  <c r="B48"/>
  <c r="F47"/>
  <c r="D48" l="1"/>
  <c r="C48"/>
  <c r="B49"/>
  <c r="F48"/>
  <c r="E48"/>
  <c r="C49" l="1"/>
  <c r="B50"/>
  <c r="F49"/>
  <c r="E49"/>
  <c r="D49"/>
  <c r="F50" l="1"/>
  <c r="E50"/>
  <c r="D50"/>
  <c r="C50"/>
  <c r="B51"/>
  <c r="E51" l="1"/>
  <c r="D51"/>
  <c r="C51"/>
  <c r="B52"/>
  <c r="F51"/>
  <c r="D52" l="1"/>
  <c r="C52"/>
  <c r="B53"/>
  <c r="F52"/>
  <c r="E52"/>
  <c r="C53" l="1"/>
  <c r="B54"/>
  <c r="F53"/>
  <c r="E53"/>
  <c r="D53"/>
  <c r="F54" l="1"/>
  <c r="E54"/>
  <c r="D54"/>
  <c r="C54"/>
  <c r="B55"/>
  <c r="E55" l="1"/>
  <c r="D55"/>
  <c r="C55"/>
  <c r="B56"/>
  <c r="F55"/>
  <c r="D56" l="1"/>
  <c r="C56"/>
  <c r="B57"/>
  <c r="F56"/>
  <c r="E56"/>
  <c r="C57" l="1"/>
  <c r="B58"/>
  <c r="F57"/>
  <c r="E57"/>
  <c r="D57"/>
  <c r="F58" l="1"/>
  <c r="E58"/>
  <c r="D58"/>
  <c r="C58"/>
  <c r="B59"/>
  <c r="E59" l="1"/>
  <c r="D59"/>
  <c r="C59"/>
  <c r="B60"/>
  <c r="F59"/>
  <c r="D60" l="1"/>
  <c r="C60"/>
  <c r="B61"/>
  <c r="F60"/>
  <c r="E60"/>
  <c r="C61" l="1"/>
  <c r="B62"/>
  <c r="F61"/>
  <c r="E61"/>
  <c r="D61"/>
  <c r="F62" l="1"/>
  <c r="E62"/>
  <c r="D62"/>
  <c r="C62"/>
  <c r="B63"/>
  <c r="E63" l="1"/>
  <c r="D63"/>
  <c r="C63"/>
  <c r="B64"/>
  <c r="F63"/>
  <c r="D64" l="1"/>
  <c r="D12" s="1"/>
  <c r="C64"/>
  <c r="C12" s="1"/>
  <c r="F64"/>
  <c r="F12" s="1"/>
  <c r="E64"/>
  <c r="E12" s="1"/>
</calcChain>
</file>

<file path=xl/sharedStrings.xml><?xml version="1.0" encoding="utf-8"?>
<sst xmlns="http://schemas.openxmlformats.org/spreadsheetml/2006/main" count="56" uniqueCount="11">
  <si>
    <t>成長率(g)</t>
    <phoneticPr fontId="1" type="noConversion"/>
  </si>
  <si>
    <t>期數</t>
    <phoneticPr fontId="1" type="noConversion"/>
  </si>
  <si>
    <t>未來值</t>
    <phoneticPr fontId="1" type="noConversion"/>
  </si>
  <si>
    <t>現值</t>
    <phoneticPr fontId="1" type="noConversion"/>
  </si>
  <si>
    <t>期初</t>
    <phoneticPr fontId="1" type="noConversion"/>
  </si>
  <si>
    <t>期末</t>
    <phoneticPr fontId="1" type="noConversion"/>
  </si>
  <si>
    <t>每期金額</t>
    <phoneticPr fontId="1" type="noConversion"/>
  </si>
  <si>
    <t>合計</t>
  </si>
  <si>
    <t>每期利率(rate)</t>
    <phoneticPr fontId="1" type="noConversion"/>
  </si>
  <si>
    <t>使用說明</t>
    <phoneticPr fontId="1" type="noConversion"/>
  </si>
  <si>
    <t>第一期金額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</si>
</sst>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_ "/>
    <numFmt numFmtId="179" formatCode="#,##0.00_ "/>
    <numFmt numFmtId="180" formatCode="#,##0_ ;[Red]\-#,##0\ "/>
    <numFmt numFmtId="182" formatCode="0.000%"/>
  </numFmts>
  <fonts count="5"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55"/>
      <name val="新細明體"/>
      <family val="1"/>
      <charset val="136"/>
    </font>
  </fonts>
  <fills count="1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3"/>
        <bgColor indexed="64"/>
      </patternFill>
    </fill>
  </fills>
  <borders count="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>
      <alignment vertical="center"/>
    </xf>
    <xf numFmtId="176" fontId="0" fillId="0" borderId="0" xfId="0" applyNumberFormat="1">
      <alignment vertical="center"/>
    </xf>
    <xf numFmtId="9" fontId="0" fillId="0" borderId="0" xfId="0" applyNumberForma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9" fontId="0" fillId="5" borderId="1" xfId="0" applyNumberFormat="1" applyFill="1" applyBorder="1">
      <alignment vertical="center"/>
    </xf>
    <xf numFmtId="179" fontId="0" fillId="6" borderId="1" xfId="0" applyNumberFormat="1" applyFill="1" applyBorder="1">
      <alignment vertical="center"/>
    </xf>
    <xf numFmtId="179" fontId="0" fillId="4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176" fontId="0" fillId="4" borderId="1" xfId="0" applyNumberFormat="1" applyFill="1" applyBorder="1">
      <alignment vertical="center"/>
    </xf>
    <xf numFmtId="9" fontId="0" fillId="7" borderId="1" xfId="0" applyNumberFormat="1" applyFill="1" applyBorder="1">
      <alignment vertical="center"/>
    </xf>
    <xf numFmtId="0" fontId="3" fillId="8" borderId="2" xfId="0" applyFont="1" applyFill="1" applyBorder="1" applyAlignment="1">
      <alignment vertical="center"/>
    </xf>
    <xf numFmtId="176" fontId="3" fillId="8" borderId="2" xfId="0" applyNumberFormat="1" applyFont="1" applyFill="1" applyBorder="1" applyAlignment="1">
      <alignment vertical="center"/>
    </xf>
    <xf numFmtId="176" fontId="4" fillId="9" borderId="1" xfId="0" applyNumberFormat="1" applyFont="1" applyFill="1" applyBorder="1">
      <alignment vertical="center"/>
    </xf>
    <xf numFmtId="176" fontId="4" fillId="9" borderId="1" xfId="0" applyNumberFormat="1" applyFont="1" applyFill="1" applyBorder="1" applyAlignment="1">
      <alignment horizontal="right" vertical="center"/>
    </xf>
    <xf numFmtId="179" fontId="3" fillId="10" borderId="1" xfId="0" applyNumberFormat="1" applyFont="1" applyFill="1" applyBorder="1" applyAlignment="1">
      <alignment horizontal="right" vertical="center"/>
    </xf>
    <xf numFmtId="179" fontId="3" fillId="11" borderId="1" xfId="0" applyNumberFormat="1" applyFont="1" applyFill="1" applyBorder="1" applyAlignment="1">
      <alignment horizontal="right" vertical="center"/>
    </xf>
    <xf numFmtId="176" fontId="2" fillId="0" borderId="0" xfId="1" applyNumberFormat="1" applyAlignment="1" applyProtection="1">
      <alignment vertical="center"/>
    </xf>
    <xf numFmtId="180" fontId="0" fillId="7" borderId="1" xfId="0" applyNumberFormat="1" applyFill="1" applyBorder="1">
      <alignment vertical="center"/>
    </xf>
    <xf numFmtId="10" fontId="0" fillId="7" borderId="1" xfId="0" applyNumberFormat="1" applyFill="1" applyBorder="1">
      <alignment vertical="center"/>
    </xf>
    <xf numFmtId="182" fontId="0" fillId="7" borderId="1" xfId="0" applyNumberForma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3" fillId="12" borderId="3" xfId="0" applyNumberFormat="1" applyFont="1" applyFill="1" applyBorder="1" applyAlignment="1">
      <alignment horizontal="center" vertical="center"/>
    </xf>
    <xf numFmtId="176" fontId="3" fillId="12" borderId="4" xfId="0" applyNumberFormat="1" applyFont="1" applyFill="1" applyBorder="1" applyAlignment="1">
      <alignment horizontal="center" vertical="center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layout/>
    </c:title>
    <c:plotArea>
      <c:layout>
        <c:manualLayout>
          <c:layoutTarget val="inner"/>
          <c:xMode val="edge"/>
          <c:yMode val="edge"/>
          <c:x val="0.26315825067933402"/>
          <c:y val="0.1216937504844085"/>
          <c:w val="0.57340797779602259"/>
          <c:h val="0.65608804608985449"/>
        </c:manualLayout>
      </c:layout>
      <c:barChart>
        <c:barDir val="col"/>
        <c:grouping val="clustered"/>
        <c:ser>
          <c:idx val="0"/>
          <c:order val="0"/>
          <c:tx>
            <c:strRef>
              <c:f>範例一!$B$12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範例一!$B$13:$B$37</c:f>
              <c:numCache>
                <c:formatCode>#,##0.00_ </c:formatCode>
                <c:ptCount val="25"/>
                <c:pt idx="0">
                  <c:v>300000</c:v>
                </c:pt>
                <c:pt idx="1">
                  <c:v>300000</c:v>
                </c:pt>
                <c:pt idx="2">
                  <c:v>300000</c:v>
                </c:pt>
                <c:pt idx="3">
                  <c:v>300000</c:v>
                </c:pt>
                <c:pt idx="4">
                  <c:v>300000</c:v>
                </c:pt>
                <c:pt idx="5">
                  <c:v>300000</c:v>
                </c:pt>
                <c:pt idx="6">
                  <c:v>300000</c:v>
                </c:pt>
                <c:pt idx="7">
                  <c:v>300000</c:v>
                </c:pt>
                <c:pt idx="8">
                  <c:v>300000</c:v>
                </c:pt>
                <c:pt idx="9">
                  <c:v>300000</c:v>
                </c:pt>
                <c:pt idx="10">
                  <c:v>300000</c:v>
                </c:pt>
                <c:pt idx="11">
                  <c:v>300000</c:v>
                </c:pt>
                <c:pt idx="12">
                  <c:v>300000</c:v>
                </c:pt>
                <c:pt idx="13">
                  <c:v>300000</c:v>
                </c:pt>
                <c:pt idx="14">
                  <c:v>300000</c:v>
                </c:pt>
                <c:pt idx="15">
                  <c:v>300000</c:v>
                </c:pt>
                <c:pt idx="16">
                  <c:v>300000</c:v>
                </c:pt>
                <c:pt idx="17">
                  <c:v>300000</c:v>
                </c:pt>
                <c:pt idx="18">
                  <c:v>300000</c:v>
                </c:pt>
                <c:pt idx="19">
                  <c:v>300000</c:v>
                </c:pt>
                <c:pt idx="20">
                  <c:v>300000</c:v>
                </c:pt>
                <c:pt idx="21">
                  <c:v>300000</c:v>
                </c:pt>
                <c:pt idx="22">
                  <c:v>300000</c:v>
                </c:pt>
                <c:pt idx="23">
                  <c:v>300000</c:v>
                </c:pt>
                <c:pt idx="24">
                  <c:v>300000</c:v>
                </c:pt>
              </c:numCache>
            </c:numRef>
          </c:val>
        </c:ser>
        <c:axId val="194785664"/>
        <c:axId val="194787200"/>
      </c:barChart>
      <c:catAx>
        <c:axId val="194785664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194787200"/>
        <c:crosses val="autoZero"/>
        <c:auto val="1"/>
        <c:lblAlgn val="ctr"/>
        <c:lblOffset val="100"/>
        <c:tickLblSkip val="3"/>
        <c:tickMarkSkip val="1"/>
      </c:catAx>
      <c:valAx>
        <c:axId val="1947872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_ 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194785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新細明體"/>
          <a:ea typeface="新細明體"/>
          <a:cs typeface="新細明體"/>
        </a:defRPr>
      </a:pPr>
      <a:endParaRPr lang="zh-TW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>
        <c:manualLayout>
          <c:layoutTarget val="inner"/>
          <c:xMode val="edge"/>
          <c:yMode val="edge"/>
          <c:x val="0.26315825067933402"/>
          <c:y val="0.1216937504844085"/>
          <c:w val="0.57340797779602259"/>
          <c:h val="0.65608804608985449"/>
        </c:manualLayout>
      </c:layout>
      <c:barChart>
        <c:barDir val="col"/>
        <c:grouping val="clustered"/>
        <c:ser>
          <c:idx val="0"/>
          <c:order val="0"/>
          <c:tx>
            <c:strRef>
              <c:f>範例二!$B$12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範例二!$B$13:$B$37</c:f>
              <c:numCache>
                <c:formatCode>#,##0.00_ </c:formatCode>
                <c:ptCount val="25"/>
                <c:pt idx="0">
                  <c:v>300000</c:v>
                </c:pt>
                <c:pt idx="1">
                  <c:v>309000</c:v>
                </c:pt>
                <c:pt idx="2">
                  <c:v>318270</c:v>
                </c:pt>
                <c:pt idx="3">
                  <c:v>327818.10000000003</c:v>
                </c:pt>
                <c:pt idx="4">
                  <c:v>337652.64300000004</c:v>
                </c:pt>
                <c:pt idx="5">
                  <c:v>347782.22229000006</c:v>
                </c:pt>
                <c:pt idx="6">
                  <c:v>358215.68895870005</c:v>
                </c:pt>
                <c:pt idx="7">
                  <c:v>368962.15962746105</c:v>
                </c:pt>
                <c:pt idx="8">
                  <c:v>380031.02441628487</c:v>
                </c:pt>
                <c:pt idx="9">
                  <c:v>391431.95514877344</c:v>
                </c:pt>
                <c:pt idx="10">
                  <c:v>403174.91380323668</c:v>
                </c:pt>
                <c:pt idx="11">
                  <c:v>415270.16121733381</c:v>
                </c:pt>
                <c:pt idx="12">
                  <c:v>427728.26605385385</c:v>
                </c:pt>
                <c:pt idx="13">
                  <c:v>440560.11403546948</c:v>
                </c:pt>
                <c:pt idx="14">
                  <c:v>453776.91745653359</c:v>
                </c:pt>
                <c:pt idx="15">
                  <c:v>467390.22498022963</c:v>
                </c:pt>
                <c:pt idx="16">
                  <c:v>481411.9317296365</c:v>
                </c:pt>
                <c:pt idx="17">
                  <c:v>495854.28968152561</c:v>
                </c:pt>
                <c:pt idx="18">
                  <c:v>510729.91837197141</c:v>
                </c:pt>
                <c:pt idx="19">
                  <c:v>526051.81592313061</c:v>
                </c:pt>
                <c:pt idx="20">
                  <c:v>541833.37040082458</c:v>
                </c:pt>
                <c:pt idx="21">
                  <c:v>558088.37151284935</c:v>
                </c:pt>
                <c:pt idx="22">
                  <c:v>574831.02265823481</c:v>
                </c:pt>
                <c:pt idx="23">
                  <c:v>592075.95333798183</c:v>
                </c:pt>
                <c:pt idx="24">
                  <c:v>609838.23193812126</c:v>
                </c:pt>
              </c:numCache>
            </c:numRef>
          </c:val>
        </c:ser>
        <c:axId val="194819584"/>
        <c:axId val="194821120"/>
      </c:barChart>
      <c:catAx>
        <c:axId val="194819584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194821120"/>
        <c:crosses val="autoZero"/>
        <c:auto val="1"/>
        <c:lblAlgn val="ctr"/>
        <c:lblOffset val="100"/>
        <c:tickLblSkip val="3"/>
        <c:tickMarkSkip val="1"/>
      </c:catAx>
      <c:valAx>
        <c:axId val="1948211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_ 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1948195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新細明體"/>
          <a:ea typeface="新細明體"/>
          <a:cs typeface="新細明體"/>
        </a:defRPr>
      </a:pPr>
      <a:endParaRPr lang="zh-TW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>
        <c:manualLayout>
          <c:layoutTarget val="inner"/>
          <c:xMode val="edge"/>
          <c:yMode val="edge"/>
          <c:x val="0.2216627411429731"/>
          <c:y val="0.1216937504844085"/>
          <c:w val="0.61712922250032287"/>
          <c:h val="0.65608804608985449"/>
        </c:manualLayout>
      </c:layout>
      <c:barChart>
        <c:barDir val="col"/>
        <c:grouping val="clustered"/>
        <c:ser>
          <c:idx val="0"/>
          <c:order val="0"/>
          <c:tx>
            <c:strRef>
              <c:f>範例三!$B$12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範例三!$B$13:$B$64</c:f>
              <c:numCache>
                <c:formatCode>#,##0.00_ </c:formatCode>
                <c:ptCount val="52"/>
                <c:pt idx="0">
                  <c:v>21000</c:v>
                </c:pt>
                <c:pt idx="1">
                  <c:v>21000</c:v>
                </c:pt>
                <c:pt idx="2">
                  <c:v>21000</c:v>
                </c:pt>
                <c:pt idx="3">
                  <c:v>21000</c:v>
                </c:pt>
                <c:pt idx="4">
                  <c:v>21000</c:v>
                </c:pt>
                <c:pt idx="5">
                  <c:v>21000</c:v>
                </c:pt>
                <c:pt idx="6">
                  <c:v>21000</c:v>
                </c:pt>
                <c:pt idx="7">
                  <c:v>21000</c:v>
                </c:pt>
                <c:pt idx="8">
                  <c:v>21000</c:v>
                </c:pt>
                <c:pt idx="9">
                  <c:v>21000</c:v>
                </c:pt>
                <c:pt idx="10">
                  <c:v>21000</c:v>
                </c:pt>
                <c:pt idx="11">
                  <c:v>21000</c:v>
                </c:pt>
                <c:pt idx="12">
                  <c:v>21000</c:v>
                </c:pt>
                <c:pt idx="13">
                  <c:v>21000</c:v>
                </c:pt>
                <c:pt idx="14">
                  <c:v>21000</c:v>
                </c:pt>
                <c:pt idx="15">
                  <c:v>21000</c:v>
                </c:pt>
                <c:pt idx="16">
                  <c:v>21000</c:v>
                </c:pt>
                <c:pt idx="17">
                  <c:v>21000</c:v>
                </c:pt>
                <c:pt idx="18">
                  <c:v>21000</c:v>
                </c:pt>
                <c:pt idx="19">
                  <c:v>21000</c:v>
                </c:pt>
                <c:pt idx="20">
                  <c:v>21000</c:v>
                </c:pt>
                <c:pt idx="21">
                  <c:v>21000</c:v>
                </c:pt>
                <c:pt idx="22">
                  <c:v>21000</c:v>
                </c:pt>
                <c:pt idx="23">
                  <c:v>21000</c:v>
                </c:pt>
                <c:pt idx="24">
                  <c:v>21000</c:v>
                </c:pt>
                <c:pt idx="25">
                  <c:v>21000</c:v>
                </c:pt>
                <c:pt idx="26">
                  <c:v>21000</c:v>
                </c:pt>
                <c:pt idx="27">
                  <c:v>21000</c:v>
                </c:pt>
                <c:pt idx="28">
                  <c:v>21000</c:v>
                </c:pt>
                <c:pt idx="29">
                  <c:v>21000</c:v>
                </c:pt>
                <c:pt idx="30">
                  <c:v>21000</c:v>
                </c:pt>
                <c:pt idx="31">
                  <c:v>21000</c:v>
                </c:pt>
                <c:pt idx="32">
                  <c:v>21000</c:v>
                </c:pt>
                <c:pt idx="33">
                  <c:v>21000</c:v>
                </c:pt>
                <c:pt idx="34">
                  <c:v>21000</c:v>
                </c:pt>
                <c:pt idx="35">
                  <c:v>21000</c:v>
                </c:pt>
                <c:pt idx="36">
                  <c:v>21000</c:v>
                </c:pt>
                <c:pt idx="37">
                  <c:v>21000</c:v>
                </c:pt>
                <c:pt idx="38">
                  <c:v>21000</c:v>
                </c:pt>
                <c:pt idx="39">
                  <c:v>21000</c:v>
                </c:pt>
                <c:pt idx="40">
                  <c:v>21000</c:v>
                </c:pt>
                <c:pt idx="41">
                  <c:v>21000</c:v>
                </c:pt>
                <c:pt idx="42">
                  <c:v>21000</c:v>
                </c:pt>
                <c:pt idx="43">
                  <c:v>21000</c:v>
                </c:pt>
                <c:pt idx="44">
                  <c:v>21000</c:v>
                </c:pt>
                <c:pt idx="45">
                  <c:v>21000</c:v>
                </c:pt>
                <c:pt idx="46">
                  <c:v>21000</c:v>
                </c:pt>
                <c:pt idx="47">
                  <c:v>21000</c:v>
                </c:pt>
                <c:pt idx="48">
                  <c:v>21000</c:v>
                </c:pt>
                <c:pt idx="49">
                  <c:v>21000</c:v>
                </c:pt>
                <c:pt idx="50">
                  <c:v>21000</c:v>
                </c:pt>
                <c:pt idx="51">
                  <c:v>21000</c:v>
                </c:pt>
              </c:numCache>
            </c:numRef>
          </c:val>
        </c:ser>
        <c:axId val="195365120"/>
        <c:axId val="195387392"/>
      </c:barChart>
      <c:catAx>
        <c:axId val="19536512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195387392"/>
        <c:crosses val="autoZero"/>
        <c:auto val="1"/>
        <c:lblAlgn val="ctr"/>
        <c:lblOffset val="100"/>
        <c:tickLblSkip val="4"/>
        <c:tickMarkSkip val="1"/>
      </c:catAx>
      <c:valAx>
        <c:axId val="1953873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_ 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1953651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新細明體"/>
          <a:ea typeface="新細明體"/>
          <a:cs typeface="新細明體"/>
        </a:defRPr>
      </a:pPr>
      <a:endParaRPr lang="zh-TW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>
        <c:manualLayout>
          <c:layoutTarget val="inner"/>
          <c:xMode val="edge"/>
          <c:yMode val="edge"/>
          <c:x val="0.2216627411429731"/>
          <c:y val="0.1216937504844085"/>
          <c:w val="0.61712922250032287"/>
          <c:h val="0.65608804608985449"/>
        </c:manualLayout>
      </c:layout>
      <c:barChart>
        <c:barDir val="col"/>
        <c:grouping val="clustered"/>
        <c:ser>
          <c:idx val="0"/>
          <c:order val="0"/>
          <c:tx>
            <c:strRef>
              <c:f>範例四!$B$12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範例四!$B$13:$B$22</c:f>
              <c:numCache>
                <c:formatCode>#,##0.00_ </c:formatCode>
                <c:ptCount val="10"/>
                <c:pt idx="0">
                  <c:v>10000</c:v>
                </c:pt>
                <c:pt idx="1">
                  <c:v>10300</c:v>
                </c:pt>
                <c:pt idx="2">
                  <c:v>10609</c:v>
                </c:pt>
                <c:pt idx="3">
                  <c:v>10927.27</c:v>
                </c:pt>
                <c:pt idx="4">
                  <c:v>11255.088100000001</c:v>
                </c:pt>
                <c:pt idx="5">
                  <c:v>11592.740743</c:v>
                </c:pt>
                <c:pt idx="6">
                  <c:v>11940.52296529</c:v>
                </c:pt>
                <c:pt idx="7">
                  <c:v>12298.7386542487</c:v>
                </c:pt>
                <c:pt idx="8">
                  <c:v>12667.700813876161</c:v>
                </c:pt>
                <c:pt idx="9">
                  <c:v>13047.731838292446</c:v>
                </c:pt>
              </c:numCache>
            </c:numRef>
          </c:val>
        </c:ser>
        <c:axId val="195406464"/>
        <c:axId val="195416448"/>
      </c:barChart>
      <c:catAx>
        <c:axId val="195406464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195416448"/>
        <c:crosses val="autoZero"/>
        <c:auto val="1"/>
        <c:lblAlgn val="ctr"/>
        <c:lblOffset val="100"/>
        <c:tickLblSkip val="1"/>
        <c:tickMarkSkip val="1"/>
      </c:catAx>
      <c:valAx>
        <c:axId val="1954164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_ 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1954064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新細明體"/>
          <a:ea typeface="新細明體"/>
          <a:cs typeface="新細明體"/>
        </a:defRPr>
      </a:pPr>
      <a:endParaRPr lang="zh-TW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0</xdr:row>
      <xdr:rowOff>0</xdr:rowOff>
    </xdr:from>
    <xdr:to>
      <xdr:col>5</xdr:col>
      <xdr:colOff>866775</xdr:colOff>
      <xdr:row>8</xdr:row>
      <xdr:rowOff>123825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352425</xdr:colOff>
      <xdr:row>7</xdr:row>
      <xdr:rowOff>76200</xdr:rowOff>
    </xdr:from>
    <xdr:to>
      <xdr:col>2</xdr:col>
      <xdr:colOff>247650</xdr:colOff>
      <xdr:row>9</xdr:row>
      <xdr:rowOff>66675</xdr:rowOff>
    </xdr:to>
    <xdr:sp macro="" textlink="">
      <xdr:nvSpPr>
        <xdr:cNvPr id="1037" name="AutoShape 13"/>
        <xdr:cNvSpPr>
          <a:spLocks noChangeArrowheads="1"/>
        </xdr:cNvSpPr>
      </xdr:nvSpPr>
      <xdr:spPr bwMode="auto">
        <a:xfrm>
          <a:off x="1371600" y="1543050"/>
          <a:ext cx="714375" cy="409575"/>
        </a:xfrm>
        <a:prstGeom prst="wedgeRoundRectCallout">
          <a:avLst>
            <a:gd name="adj1" fmla="val 47333"/>
            <a:gd name="adj2" fmla="val 147676"/>
            <a:gd name="adj3" fmla="val 16667"/>
          </a:avLst>
        </a:prstGeom>
        <a:solidFill>
          <a:srgbClr val="FF0000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答案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0</xdr:row>
      <xdr:rowOff>0</xdr:rowOff>
    </xdr:from>
    <xdr:to>
      <xdr:col>5</xdr:col>
      <xdr:colOff>866775</xdr:colOff>
      <xdr:row>8</xdr:row>
      <xdr:rowOff>123825</xdr:rowOff>
    </xdr:to>
    <xdr:graphicFrame macro="">
      <xdr:nvGraphicFramePr>
        <xdr:cNvPr id="30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295275</xdr:colOff>
      <xdr:row>6</xdr:row>
      <xdr:rowOff>133350</xdr:rowOff>
    </xdr:from>
    <xdr:to>
      <xdr:col>2</xdr:col>
      <xdr:colOff>190500</xdr:colOff>
      <xdr:row>8</xdr:row>
      <xdr:rowOff>123825</xdr:rowOff>
    </xdr:to>
    <xdr:sp macro="" textlink="">
      <xdr:nvSpPr>
        <xdr:cNvPr id="3074" name="AutoShape 2"/>
        <xdr:cNvSpPr>
          <a:spLocks noChangeArrowheads="1"/>
        </xdr:cNvSpPr>
      </xdr:nvSpPr>
      <xdr:spPr bwMode="auto">
        <a:xfrm>
          <a:off x="1314450" y="1390650"/>
          <a:ext cx="714375" cy="409575"/>
        </a:xfrm>
        <a:prstGeom prst="wedgeRoundRectCallout">
          <a:avLst>
            <a:gd name="adj1" fmla="val 47333"/>
            <a:gd name="adj2" fmla="val 180231"/>
            <a:gd name="adj3" fmla="val 16667"/>
          </a:avLst>
        </a:prstGeom>
        <a:solidFill>
          <a:srgbClr val="FF0000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答案</a:t>
          </a:r>
        </a:p>
      </xdr:txBody>
    </xdr:sp>
    <xdr:clientData/>
  </xdr:twoCellAnchor>
  <xdr:twoCellAnchor>
    <xdr:from>
      <xdr:col>1</xdr:col>
      <xdr:colOff>161925</xdr:colOff>
      <xdr:row>0</xdr:row>
      <xdr:rowOff>180975</xdr:rowOff>
    </xdr:from>
    <xdr:to>
      <xdr:col>2</xdr:col>
      <xdr:colOff>95250</xdr:colOff>
      <xdr:row>2</xdr:row>
      <xdr:rowOff>76200</xdr:rowOff>
    </xdr:to>
    <xdr:sp macro="" textlink="">
      <xdr:nvSpPr>
        <xdr:cNvPr id="3077" name="Oval 5"/>
        <xdr:cNvSpPr>
          <a:spLocks noChangeArrowheads="1"/>
        </xdr:cNvSpPr>
      </xdr:nvSpPr>
      <xdr:spPr bwMode="auto">
        <a:xfrm>
          <a:off x="1181100" y="180975"/>
          <a:ext cx="752475" cy="314325"/>
        </a:xfrm>
        <a:prstGeom prst="ellipse">
          <a:avLst/>
        </a:prstGeom>
        <a:noFill/>
        <a:ln w="12700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0</xdr:row>
      <xdr:rowOff>0</xdr:rowOff>
    </xdr:from>
    <xdr:to>
      <xdr:col>5</xdr:col>
      <xdr:colOff>866775</xdr:colOff>
      <xdr:row>8</xdr:row>
      <xdr:rowOff>123825</xdr:rowOff>
    </xdr:to>
    <xdr:graphicFrame macro="">
      <xdr:nvGraphicFramePr>
        <xdr:cNvPr id="4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1019175</xdr:colOff>
      <xdr:row>8</xdr:row>
      <xdr:rowOff>0</xdr:rowOff>
    </xdr:from>
    <xdr:to>
      <xdr:col>4</xdr:col>
      <xdr:colOff>714375</xdr:colOff>
      <xdr:row>10</xdr:row>
      <xdr:rowOff>57150</xdr:rowOff>
    </xdr:to>
    <xdr:sp macro="" textlink="">
      <xdr:nvSpPr>
        <xdr:cNvPr id="4098" name="AutoShape 2"/>
        <xdr:cNvSpPr>
          <a:spLocks noChangeArrowheads="1"/>
        </xdr:cNvSpPr>
      </xdr:nvSpPr>
      <xdr:spPr bwMode="auto">
        <a:xfrm>
          <a:off x="4000500" y="1676400"/>
          <a:ext cx="838200" cy="476250"/>
        </a:xfrm>
        <a:prstGeom prst="wedgeRoundRectCallout">
          <a:avLst>
            <a:gd name="adj1" fmla="val -12500"/>
            <a:gd name="adj2" fmla="val 90000"/>
            <a:gd name="adj3" fmla="val 16667"/>
          </a:avLst>
        </a:prstGeom>
        <a:solidFill>
          <a:srgbClr val="FF0000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答案</a:t>
          </a:r>
        </a:p>
      </xdr:txBody>
    </xdr:sp>
    <xdr:clientData/>
  </xdr:twoCellAnchor>
  <xdr:twoCellAnchor>
    <xdr:from>
      <xdr:col>1</xdr:col>
      <xdr:colOff>161925</xdr:colOff>
      <xdr:row>1</xdr:row>
      <xdr:rowOff>171450</xdr:rowOff>
    </xdr:from>
    <xdr:to>
      <xdr:col>2</xdr:col>
      <xdr:colOff>95250</xdr:colOff>
      <xdr:row>3</xdr:row>
      <xdr:rowOff>66675</xdr:rowOff>
    </xdr:to>
    <xdr:sp macro="" textlink="">
      <xdr:nvSpPr>
        <xdr:cNvPr id="4100" name="Oval 4"/>
        <xdr:cNvSpPr>
          <a:spLocks noChangeArrowheads="1"/>
        </xdr:cNvSpPr>
      </xdr:nvSpPr>
      <xdr:spPr bwMode="auto">
        <a:xfrm>
          <a:off x="1181100" y="381000"/>
          <a:ext cx="752475" cy="314325"/>
        </a:xfrm>
        <a:prstGeom prst="ellipse">
          <a:avLst/>
        </a:prstGeom>
        <a:noFill/>
        <a:ln w="12700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0</xdr:row>
      <xdr:rowOff>0</xdr:rowOff>
    </xdr:from>
    <xdr:to>
      <xdr:col>5</xdr:col>
      <xdr:colOff>866775</xdr:colOff>
      <xdr:row>8</xdr:row>
      <xdr:rowOff>123825</xdr:rowOff>
    </xdr:to>
    <xdr:graphicFrame macro="">
      <xdr:nvGraphicFramePr>
        <xdr:cNvPr id="51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1019175</xdr:colOff>
      <xdr:row>8</xdr:row>
      <xdr:rowOff>0</xdr:rowOff>
    </xdr:from>
    <xdr:to>
      <xdr:col>4</xdr:col>
      <xdr:colOff>714375</xdr:colOff>
      <xdr:row>10</xdr:row>
      <xdr:rowOff>57150</xdr:rowOff>
    </xdr:to>
    <xdr:sp macro="" textlink="">
      <xdr:nvSpPr>
        <xdr:cNvPr id="5122" name="AutoShape 2"/>
        <xdr:cNvSpPr>
          <a:spLocks noChangeArrowheads="1"/>
        </xdr:cNvSpPr>
      </xdr:nvSpPr>
      <xdr:spPr bwMode="auto">
        <a:xfrm>
          <a:off x="4000500" y="1676400"/>
          <a:ext cx="838200" cy="476250"/>
        </a:xfrm>
        <a:prstGeom prst="wedgeRoundRectCallout">
          <a:avLst>
            <a:gd name="adj1" fmla="val -12500"/>
            <a:gd name="adj2" fmla="val 90000"/>
            <a:gd name="adj3" fmla="val 16667"/>
          </a:avLst>
        </a:prstGeom>
        <a:solidFill>
          <a:srgbClr val="FF0000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答案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sterhsiao.com.tw/MoneyTimeValue/Annuity/AnnuityApps.ht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asterhsiao.com.tw/MoneyTimeValue/Annuity/AnnuityApps.ht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masterhsiao.com.tw/MoneyTimeValue/Annuity/AnnuityApps.ht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masterhsiao.com.tw/MoneyTimeValue/Annuity/AnnuityApp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tabSelected="1" workbookViewId="0">
      <selection activeCell="A6" sqref="A6"/>
    </sheetView>
  </sheetViews>
  <sheetFormatPr defaultRowHeight="16.5"/>
  <cols>
    <col min="1" max="1" width="13.375" customWidth="1"/>
    <col min="2" max="2" width="10.75" customWidth="1"/>
    <col min="3" max="6" width="12.75" bestFit="1" customWidth="1"/>
  </cols>
  <sheetData>
    <row r="1" spans="1:6">
      <c r="A1" s="9" t="s">
        <v>10</v>
      </c>
      <c r="B1" s="19">
        <v>300000</v>
      </c>
    </row>
    <row r="2" spans="1:6">
      <c r="A2" s="10" t="s">
        <v>0</v>
      </c>
      <c r="B2" s="11">
        <v>0</v>
      </c>
    </row>
    <row r="3" spans="1:6">
      <c r="A3" s="10" t="s">
        <v>8</v>
      </c>
      <c r="B3" s="11">
        <v>0.05</v>
      </c>
    </row>
    <row r="4" spans="1:6">
      <c r="A4" s="14" t="s">
        <v>1</v>
      </c>
      <c r="B4" s="15">
        <f>MAX(A:A)</f>
        <v>25</v>
      </c>
    </row>
    <row r="5" spans="1:6">
      <c r="A5" s="1"/>
      <c r="B5" s="2"/>
    </row>
    <row r="6" spans="1:6">
      <c r="A6" s="18" t="s">
        <v>9</v>
      </c>
      <c r="B6" s="2"/>
    </row>
    <row r="7" spans="1:6">
      <c r="A7" s="1"/>
      <c r="B7" s="2"/>
    </row>
    <row r="8" spans="1:6">
      <c r="A8" s="1"/>
      <c r="B8" s="2"/>
    </row>
    <row r="9" spans="1:6">
      <c r="A9" s="1"/>
      <c r="B9" s="2"/>
    </row>
    <row r="10" spans="1:6">
      <c r="A10" s="13"/>
      <c r="B10" s="12"/>
      <c r="C10" s="22" t="s">
        <v>2</v>
      </c>
      <c r="D10" s="22"/>
      <c r="E10" s="23" t="s">
        <v>3</v>
      </c>
      <c r="F10" s="23"/>
    </row>
    <row r="11" spans="1:6">
      <c r="A11" s="13" t="s">
        <v>1</v>
      </c>
      <c r="B11" s="12" t="s">
        <v>6</v>
      </c>
      <c r="C11" s="3" t="s">
        <v>5</v>
      </c>
      <c r="D11" s="3" t="s">
        <v>4</v>
      </c>
      <c r="E11" s="4" t="s">
        <v>5</v>
      </c>
      <c r="F11" s="4" t="s">
        <v>4</v>
      </c>
    </row>
    <row r="12" spans="1:6">
      <c r="A12" s="24" t="s">
        <v>7</v>
      </c>
      <c r="B12" s="25"/>
      <c r="C12" s="16">
        <f>SUM(C13:C37)</f>
        <v>14318129.645396311</v>
      </c>
      <c r="D12" s="16">
        <f>SUM(D13:D37)</f>
        <v>15034036.127666127</v>
      </c>
      <c r="E12" s="17">
        <f>SUM(E13:E37)</f>
        <v>4228183.3698134264</v>
      </c>
      <c r="F12" s="17">
        <f>SUM(F13:F37)</f>
        <v>4439592.538304097</v>
      </c>
    </row>
    <row r="13" spans="1:6">
      <c r="A13" s="5">
        <v>1</v>
      </c>
      <c r="B13" s="8">
        <f>B1</f>
        <v>300000</v>
      </c>
      <c r="C13" s="6">
        <f>B13*(1+$B$3)^($B$4-A13)</f>
        <v>967529.98311411019</v>
      </c>
      <c r="D13" s="6">
        <f>B13*(1+$B$3)^($B$4-A13+1)</f>
        <v>1015906.4822698158</v>
      </c>
      <c r="E13" s="7">
        <f>B13/(1+$B$3)^A13</f>
        <v>285714.28571428568</v>
      </c>
      <c r="F13" s="7">
        <f>B13/(1+$B$3)^(A13-1)</f>
        <v>300000</v>
      </c>
    </row>
    <row r="14" spans="1:6">
      <c r="A14" s="5">
        <f>A13+1</f>
        <v>2</v>
      </c>
      <c r="B14" s="8">
        <f>B13*(1+$B$2)</f>
        <v>300000</v>
      </c>
      <c r="C14" s="6">
        <f>B14*(1+$B$3)^($B$4-A14)</f>
        <v>921457.1267753432</v>
      </c>
      <c r="D14" s="6">
        <f>B14*(1+$B$3)^($B$4-A14+1)</f>
        <v>967529.98311411019</v>
      </c>
      <c r="E14" s="7">
        <f>B14/(1+$B$3)^A14</f>
        <v>272108.84353741497</v>
      </c>
      <c r="F14" s="7">
        <f>B14/(1+$B$3)^(A14-1)</f>
        <v>285714.28571428568</v>
      </c>
    </row>
    <row r="15" spans="1:6">
      <c r="A15" s="5">
        <f t="shared" ref="A15:A37" si="0">A14+1</f>
        <v>3</v>
      </c>
      <c r="B15" s="8">
        <f t="shared" ref="B15:B37" si="1">B14*(1+$B$2)</f>
        <v>300000</v>
      </c>
      <c r="C15" s="6">
        <f t="shared" ref="C15:C37" si="2">B15*(1+$B$3)^($B$4-A15)</f>
        <v>877578.21597651718</v>
      </c>
      <c r="D15" s="6">
        <f t="shared" ref="D15:D37" si="3">B15*(1+$B$3)^($B$4-A15+1)</f>
        <v>921457.1267753432</v>
      </c>
      <c r="E15" s="7">
        <f t="shared" ref="E15:E37" si="4">B15/(1+$B$3)^A15</f>
        <v>259151.2795594428</v>
      </c>
      <c r="F15" s="7">
        <f t="shared" ref="F15:F37" si="5">B15/(1+$B$3)^(A15-1)</f>
        <v>272108.84353741497</v>
      </c>
    </row>
    <row r="16" spans="1:6">
      <c r="A16" s="5">
        <f t="shared" si="0"/>
        <v>4</v>
      </c>
      <c r="B16" s="8">
        <f t="shared" si="1"/>
        <v>300000</v>
      </c>
      <c r="C16" s="6">
        <f t="shared" si="2"/>
        <v>835788.77712049254</v>
      </c>
      <c r="D16" s="6">
        <f t="shared" si="3"/>
        <v>877578.21597651718</v>
      </c>
      <c r="E16" s="7">
        <f t="shared" si="4"/>
        <v>246810.74243756459</v>
      </c>
      <c r="F16" s="7">
        <f t="shared" si="5"/>
        <v>259151.2795594428</v>
      </c>
    </row>
    <row r="17" spans="1:6">
      <c r="A17" s="5">
        <f t="shared" si="0"/>
        <v>5</v>
      </c>
      <c r="B17" s="8">
        <f t="shared" si="1"/>
        <v>300000</v>
      </c>
      <c r="C17" s="6">
        <f t="shared" si="2"/>
        <v>795989.31154332624</v>
      </c>
      <c r="D17" s="6">
        <f t="shared" si="3"/>
        <v>835788.77712049254</v>
      </c>
      <c r="E17" s="7">
        <f t="shared" si="4"/>
        <v>235057.84994053768</v>
      </c>
      <c r="F17" s="7">
        <f t="shared" si="5"/>
        <v>246810.74243756459</v>
      </c>
    </row>
    <row r="18" spans="1:6">
      <c r="A18" s="5">
        <f t="shared" si="0"/>
        <v>6</v>
      </c>
      <c r="B18" s="8">
        <f t="shared" si="1"/>
        <v>300000</v>
      </c>
      <c r="C18" s="6">
        <f t="shared" si="2"/>
        <v>758085.0586126917</v>
      </c>
      <c r="D18" s="6">
        <f t="shared" si="3"/>
        <v>795989.31154332624</v>
      </c>
      <c r="E18" s="7">
        <f t="shared" si="4"/>
        <v>223864.6189909883</v>
      </c>
      <c r="F18" s="7">
        <f t="shared" si="5"/>
        <v>235057.84994053768</v>
      </c>
    </row>
    <row r="19" spans="1:6">
      <c r="A19" s="5">
        <f t="shared" si="0"/>
        <v>7</v>
      </c>
      <c r="B19" s="8">
        <f t="shared" si="1"/>
        <v>300000</v>
      </c>
      <c r="C19" s="6">
        <f t="shared" si="2"/>
        <v>721985.7701073254</v>
      </c>
      <c r="D19" s="6">
        <f t="shared" si="3"/>
        <v>758085.0586126917</v>
      </c>
      <c r="E19" s="7">
        <f t="shared" si="4"/>
        <v>213204.39903903645</v>
      </c>
      <c r="F19" s="7">
        <f t="shared" si="5"/>
        <v>223864.6189909883</v>
      </c>
    </row>
    <row r="20" spans="1:6">
      <c r="A20" s="5">
        <f t="shared" si="0"/>
        <v>8</v>
      </c>
      <c r="B20" s="8">
        <f t="shared" si="1"/>
        <v>300000</v>
      </c>
      <c r="C20" s="6">
        <f t="shared" si="2"/>
        <v>687605.49534030992</v>
      </c>
      <c r="D20" s="6">
        <f t="shared" si="3"/>
        <v>721985.7701073254</v>
      </c>
      <c r="E20" s="7">
        <f t="shared" si="4"/>
        <v>203051.80860860617</v>
      </c>
      <c r="F20" s="7">
        <f t="shared" si="5"/>
        <v>213204.39903903645</v>
      </c>
    </row>
    <row r="21" spans="1:6">
      <c r="A21" s="5">
        <f t="shared" si="0"/>
        <v>9</v>
      </c>
      <c r="B21" s="8">
        <f t="shared" si="1"/>
        <v>300000</v>
      </c>
      <c r="C21" s="6">
        <f t="shared" si="2"/>
        <v>654862.3765145808</v>
      </c>
      <c r="D21" s="6">
        <f t="shared" si="3"/>
        <v>687605.49534030992</v>
      </c>
      <c r="E21" s="7">
        <f t="shared" si="4"/>
        <v>193382.67486533918</v>
      </c>
      <c r="F21" s="7">
        <f t="shared" si="5"/>
        <v>203051.80860860617</v>
      </c>
    </row>
    <row r="22" spans="1:6">
      <c r="A22" s="5">
        <f t="shared" si="0"/>
        <v>10</v>
      </c>
      <c r="B22" s="8">
        <f t="shared" si="1"/>
        <v>300000</v>
      </c>
      <c r="C22" s="6">
        <f t="shared" si="2"/>
        <v>623678.45382341032</v>
      </c>
      <c r="D22" s="6">
        <f t="shared" si="3"/>
        <v>654862.3765145808</v>
      </c>
      <c r="E22" s="7">
        <f t="shared" si="4"/>
        <v>184173.9760622278</v>
      </c>
      <c r="F22" s="7">
        <f t="shared" si="5"/>
        <v>193382.67486533918</v>
      </c>
    </row>
    <row r="23" spans="1:6">
      <c r="A23" s="5">
        <f t="shared" si="0"/>
        <v>11</v>
      </c>
      <c r="B23" s="8">
        <f t="shared" si="1"/>
        <v>300000</v>
      </c>
      <c r="C23" s="6">
        <f t="shared" si="2"/>
        <v>593979.47983181919</v>
      </c>
      <c r="D23" s="6">
        <f t="shared" si="3"/>
        <v>623678.45382341032</v>
      </c>
      <c r="E23" s="7">
        <f t="shared" si="4"/>
        <v>175403.78672593122</v>
      </c>
      <c r="F23" s="7">
        <f t="shared" si="5"/>
        <v>184173.9760622278</v>
      </c>
    </row>
    <row r="24" spans="1:6">
      <c r="A24" s="5">
        <f t="shared" si="0"/>
        <v>12</v>
      </c>
      <c r="B24" s="8">
        <f t="shared" si="1"/>
        <v>300000</v>
      </c>
      <c r="C24" s="6">
        <f t="shared" si="2"/>
        <v>565694.74269697082</v>
      </c>
      <c r="D24" s="6">
        <f t="shared" si="3"/>
        <v>593979.47983181919</v>
      </c>
      <c r="E24" s="7">
        <f t="shared" si="4"/>
        <v>167051.22545326786</v>
      </c>
      <c r="F24" s="7">
        <f t="shared" si="5"/>
        <v>175403.78672593122</v>
      </c>
    </row>
    <row r="25" spans="1:6">
      <c r="A25" s="5">
        <f t="shared" si="0"/>
        <v>13</v>
      </c>
      <c r="B25" s="8">
        <f t="shared" si="1"/>
        <v>300000</v>
      </c>
      <c r="C25" s="6">
        <f t="shared" si="2"/>
        <v>538756.89780663874</v>
      </c>
      <c r="D25" s="6">
        <f t="shared" si="3"/>
        <v>565694.74269697082</v>
      </c>
      <c r="E25" s="7">
        <f t="shared" si="4"/>
        <v>159096.40519358841</v>
      </c>
      <c r="F25" s="7">
        <f t="shared" si="5"/>
        <v>167051.22545326786</v>
      </c>
    </row>
    <row r="26" spans="1:6">
      <c r="A26" s="5">
        <f t="shared" si="0"/>
        <v>14</v>
      </c>
      <c r="B26" s="8">
        <f t="shared" si="1"/>
        <v>300000</v>
      </c>
      <c r="C26" s="6">
        <f t="shared" si="2"/>
        <v>513101.80743489414</v>
      </c>
      <c r="D26" s="6">
        <f t="shared" si="3"/>
        <v>538756.89780663874</v>
      </c>
      <c r="E26" s="7">
        <f t="shared" si="4"/>
        <v>151520.38589865566</v>
      </c>
      <c r="F26" s="7">
        <f t="shared" si="5"/>
        <v>159096.40519358841</v>
      </c>
    </row>
    <row r="27" spans="1:6">
      <c r="A27" s="5">
        <f t="shared" si="0"/>
        <v>15</v>
      </c>
      <c r="B27" s="8">
        <f t="shared" si="1"/>
        <v>300000</v>
      </c>
      <c r="C27" s="6">
        <f t="shared" si="2"/>
        <v>488668.38803323248</v>
      </c>
      <c r="D27" s="6">
        <f t="shared" si="3"/>
        <v>513101.80743489414</v>
      </c>
      <c r="E27" s="7">
        <f t="shared" si="4"/>
        <v>144305.12942729105</v>
      </c>
      <c r="F27" s="7">
        <f t="shared" si="5"/>
        <v>151520.38589865566</v>
      </c>
    </row>
    <row r="28" spans="1:6">
      <c r="A28" s="5">
        <f t="shared" si="0"/>
        <v>16</v>
      </c>
      <c r="B28" s="8">
        <f t="shared" si="1"/>
        <v>300000</v>
      </c>
      <c r="C28" s="6">
        <f t="shared" si="2"/>
        <v>465398.46479355474</v>
      </c>
      <c r="D28" s="6">
        <f t="shared" si="3"/>
        <v>488668.38803323248</v>
      </c>
      <c r="E28" s="7">
        <f t="shared" si="4"/>
        <v>137433.45659742007</v>
      </c>
      <c r="F28" s="7">
        <f t="shared" si="5"/>
        <v>144305.12942729105</v>
      </c>
    </row>
    <row r="29" spans="1:6">
      <c r="A29" s="5">
        <f t="shared" si="0"/>
        <v>17</v>
      </c>
      <c r="B29" s="8">
        <f t="shared" si="1"/>
        <v>300000</v>
      </c>
      <c r="C29" s="6">
        <f t="shared" si="2"/>
        <v>443236.63313671877</v>
      </c>
      <c r="D29" s="6">
        <f t="shared" si="3"/>
        <v>465398.46479355474</v>
      </c>
      <c r="E29" s="7">
        <f t="shared" si="4"/>
        <v>130889.00628325719</v>
      </c>
      <c r="F29" s="7">
        <f t="shared" si="5"/>
        <v>137433.45659742007</v>
      </c>
    </row>
    <row r="30" spans="1:6">
      <c r="A30" s="5">
        <f t="shared" si="0"/>
        <v>18</v>
      </c>
      <c r="B30" s="8">
        <f t="shared" si="1"/>
        <v>300000</v>
      </c>
      <c r="C30" s="6">
        <f t="shared" si="2"/>
        <v>422130.12679687509</v>
      </c>
      <c r="D30" s="6">
        <f t="shared" si="3"/>
        <v>443236.63313671877</v>
      </c>
      <c r="E30" s="7">
        <f t="shared" si="4"/>
        <v>124656.19646024494</v>
      </c>
      <c r="F30" s="7">
        <f t="shared" si="5"/>
        <v>130889.00628325719</v>
      </c>
    </row>
    <row r="31" spans="1:6">
      <c r="A31" s="5">
        <f t="shared" si="0"/>
        <v>19</v>
      </c>
      <c r="B31" s="8">
        <f t="shared" si="1"/>
        <v>300000</v>
      </c>
      <c r="C31" s="6">
        <f t="shared" si="2"/>
        <v>402028.69218750001</v>
      </c>
      <c r="D31" s="6">
        <f t="shared" si="3"/>
        <v>422130.12679687509</v>
      </c>
      <c r="E31" s="7">
        <f t="shared" si="4"/>
        <v>118720.18710499519</v>
      </c>
      <c r="F31" s="7">
        <f t="shared" si="5"/>
        <v>124656.19646024494</v>
      </c>
    </row>
    <row r="32" spans="1:6">
      <c r="A32" s="5">
        <f t="shared" si="0"/>
        <v>20</v>
      </c>
      <c r="B32" s="8">
        <f t="shared" si="1"/>
        <v>300000</v>
      </c>
      <c r="C32" s="6">
        <f t="shared" si="2"/>
        <v>382884.46875000006</v>
      </c>
      <c r="D32" s="6">
        <f t="shared" si="3"/>
        <v>402028.69218750001</v>
      </c>
      <c r="E32" s="7">
        <f t="shared" si="4"/>
        <v>113066.84486190019</v>
      </c>
      <c r="F32" s="7">
        <f t="shared" si="5"/>
        <v>118720.18710499519</v>
      </c>
    </row>
    <row r="33" spans="1:6">
      <c r="A33" s="5">
        <f t="shared" si="0"/>
        <v>21</v>
      </c>
      <c r="B33" s="8">
        <f t="shared" si="1"/>
        <v>300000</v>
      </c>
      <c r="C33" s="6">
        <f t="shared" si="2"/>
        <v>364651.875</v>
      </c>
      <c r="D33" s="6">
        <f t="shared" si="3"/>
        <v>382884.46875000006</v>
      </c>
      <c r="E33" s="7">
        <f t="shared" si="4"/>
        <v>107682.70939228589</v>
      </c>
      <c r="F33" s="7">
        <f t="shared" si="5"/>
        <v>113066.84486190019</v>
      </c>
    </row>
    <row r="34" spans="1:6">
      <c r="A34" s="5">
        <f t="shared" si="0"/>
        <v>22</v>
      </c>
      <c r="B34" s="8">
        <f t="shared" si="1"/>
        <v>300000</v>
      </c>
      <c r="C34" s="6">
        <f t="shared" si="2"/>
        <v>347287.50000000006</v>
      </c>
      <c r="D34" s="6">
        <f t="shared" si="3"/>
        <v>364651.875</v>
      </c>
      <c r="E34" s="7">
        <f t="shared" si="4"/>
        <v>102554.96132598657</v>
      </c>
      <c r="F34" s="7">
        <f t="shared" si="5"/>
        <v>107682.70939228589</v>
      </c>
    </row>
    <row r="35" spans="1:6">
      <c r="A35" s="5">
        <f t="shared" si="0"/>
        <v>23</v>
      </c>
      <c r="B35" s="8">
        <f t="shared" si="1"/>
        <v>300000</v>
      </c>
      <c r="C35" s="6">
        <f t="shared" si="2"/>
        <v>330750</v>
      </c>
      <c r="D35" s="6">
        <f t="shared" si="3"/>
        <v>347287.50000000006</v>
      </c>
      <c r="E35" s="7">
        <f t="shared" si="4"/>
        <v>97671.391739034807</v>
      </c>
      <c r="F35" s="7">
        <f t="shared" si="5"/>
        <v>102554.96132598657</v>
      </c>
    </row>
    <row r="36" spans="1:6">
      <c r="A36" s="5">
        <f t="shared" si="0"/>
        <v>24</v>
      </c>
      <c r="B36" s="8">
        <f t="shared" si="1"/>
        <v>300000</v>
      </c>
      <c r="C36" s="6">
        <f t="shared" si="2"/>
        <v>315000</v>
      </c>
      <c r="D36" s="6">
        <f t="shared" si="3"/>
        <v>330750</v>
      </c>
      <c r="E36" s="7">
        <f t="shared" si="4"/>
        <v>93020.373084795065</v>
      </c>
      <c r="F36" s="7">
        <f t="shared" si="5"/>
        <v>97671.391739034807</v>
      </c>
    </row>
    <row r="37" spans="1:6">
      <c r="A37" s="5">
        <f t="shared" si="0"/>
        <v>25</v>
      </c>
      <c r="B37" s="8">
        <f t="shared" si="1"/>
        <v>300000</v>
      </c>
      <c r="C37" s="6">
        <f t="shared" si="2"/>
        <v>300000</v>
      </c>
      <c r="D37" s="6">
        <f t="shared" si="3"/>
        <v>315000</v>
      </c>
      <c r="E37" s="7">
        <f t="shared" si="4"/>
        <v>88590.831509328636</v>
      </c>
      <c r="F37" s="7">
        <f t="shared" si="5"/>
        <v>93020.373084795065</v>
      </c>
    </row>
    <row r="38" spans="1:6">
      <c r="A38" s="1"/>
    </row>
  </sheetData>
  <sheetCalcPr fullCalcOnLoad="1"/>
  <mergeCells count="3">
    <mergeCell ref="C10:D10"/>
    <mergeCell ref="E10:F10"/>
    <mergeCell ref="A12:B12"/>
  </mergeCells>
  <phoneticPr fontId="1" type="noConversion"/>
  <hyperlinks>
    <hyperlink ref="A6" r:id="rId1"/>
  </hyperlinks>
  <pageMargins left="0.75" right="0.75" top="1" bottom="1" header="0.5" footer="0.5"/>
  <pageSetup paperSize="9" orientation="portrait" horizontalDpi="4294967293" verticalDpi="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8"/>
  <sheetViews>
    <sheetView workbookViewId="0">
      <selection activeCell="A8" sqref="A8"/>
    </sheetView>
  </sheetViews>
  <sheetFormatPr defaultRowHeight="16.5"/>
  <cols>
    <col min="1" max="1" width="13.375" customWidth="1"/>
    <col min="2" max="2" width="10.75" customWidth="1"/>
    <col min="3" max="6" width="12.75" bestFit="1" customWidth="1"/>
  </cols>
  <sheetData>
    <row r="1" spans="1:6">
      <c r="A1" s="9" t="s">
        <v>10</v>
      </c>
      <c r="B1" s="19">
        <v>300000</v>
      </c>
    </row>
    <row r="2" spans="1:6">
      <c r="A2" s="10" t="s">
        <v>0</v>
      </c>
      <c r="B2" s="20">
        <v>0.03</v>
      </c>
    </row>
    <row r="3" spans="1:6">
      <c r="A3" s="10" t="s">
        <v>8</v>
      </c>
      <c r="B3" s="20">
        <v>0.05</v>
      </c>
    </row>
    <row r="4" spans="1:6">
      <c r="A4" s="14" t="s">
        <v>1</v>
      </c>
      <c r="B4" s="15">
        <f>MAX(A:A)</f>
        <v>25</v>
      </c>
    </row>
    <row r="5" spans="1:6">
      <c r="A5" s="1"/>
      <c r="B5" s="2"/>
    </row>
    <row r="6" spans="1:6">
      <c r="A6" s="18" t="s">
        <v>9</v>
      </c>
      <c r="B6" s="2"/>
    </row>
    <row r="7" spans="1:6">
      <c r="A7" s="1"/>
      <c r="B7" s="2"/>
    </row>
    <row r="8" spans="1:6">
      <c r="A8" s="1"/>
      <c r="B8" s="2"/>
    </row>
    <row r="9" spans="1:6">
      <c r="A9" s="1"/>
      <c r="B9" s="2"/>
    </row>
    <row r="10" spans="1:6">
      <c r="A10" s="13"/>
      <c r="B10" s="12"/>
      <c r="C10" s="22" t="s">
        <v>2</v>
      </c>
      <c r="D10" s="22"/>
      <c r="E10" s="23" t="s">
        <v>3</v>
      </c>
      <c r="F10" s="23"/>
    </row>
    <row r="11" spans="1:6">
      <c r="A11" s="13" t="s">
        <v>1</v>
      </c>
      <c r="B11" s="12" t="s">
        <v>6</v>
      </c>
      <c r="C11" s="3" t="s">
        <v>5</v>
      </c>
      <c r="D11" s="3" t="s">
        <v>4</v>
      </c>
      <c r="E11" s="4" t="s">
        <v>5</v>
      </c>
      <c r="F11" s="4" t="s">
        <v>4</v>
      </c>
    </row>
    <row r="12" spans="1:6">
      <c r="A12" s="24" t="s">
        <v>7</v>
      </c>
      <c r="B12" s="25"/>
      <c r="C12" s="16">
        <f>SUM(C13:C37)</f>
        <v>19388655.168677565</v>
      </c>
      <c r="D12" s="16">
        <f>SUM(D13:D37)</f>
        <v>20358087.927111439</v>
      </c>
      <c r="E12" s="17">
        <f>SUM(E13:E37)</f>
        <v>5725523.6108026253</v>
      </c>
      <c r="F12" s="17">
        <f>SUM(F13:F37)</f>
        <v>6011799.7913427576</v>
      </c>
    </row>
    <row r="13" spans="1:6">
      <c r="A13" s="5">
        <v>1</v>
      </c>
      <c r="B13" s="8">
        <f>B1</f>
        <v>300000</v>
      </c>
      <c r="C13" s="6">
        <f t="shared" ref="C13:C37" si="0">B13*(1+$B$3)^($B$4-A13)</f>
        <v>967529.98311411019</v>
      </c>
      <c r="D13" s="6">
        <f t="shared" ref="D13:D37" si="1">B13*(1+$B$3)^($B$4-A13+1)</f>
        <v>1015906.4822698158</v>
      </c>
      <c r="E13" s="7">
        <f t="shared" ref="E13:E37" si="2">B13/(1+$B$3)^A13</f>
        <v>285714.28571428568</v>
      </c>
      <c r="F13" s="7">
        <f t="shared" ref="F13:F37" si="3">B13/(1+$B$3)^(A13-1)</f>
        <v>300000</v>
      </c>
    </row>
    <row r="14" spans="1:6">
      <c r="A14" s="5">
        <f t="shared" ref="A14:A37" si="4">A13+1</f>
        <v>2</v>
      </c>
      <c r="B14" s="8">
        <f t="shared" ref="B14:B37" si="5">B13*(1+$B$2)</f>
        <v>309000</v>
      </c>
      <c r="C14" s="6">
        <f t="shared" si="0"/>
        <v>949100.84057860344</v>
      </c>
      <c r="D14" s="6">
        <f t="shared" si="1"/>
        <v>996555.88260753348</v>
      </c>
      <c r="E14" s="7">
        <f t="shared" si="2"/>
        <v>280272.1088435374</v>
      </c>
      <c r="F14" s="7">
        <f t="shared" si="3"/>
        <v>294285.71428571426</v>
      </c>
    </row>
    <row r="15" spans="1:6">
      <c r="A15" s="5">
        <f t="shared" si="4"/>
        <v>3</v>
      </c>
      <c r="B15" s="8">
        <f t="shared" si="5"/>
        <v>318270</v>
      </c>
      <c r="C15" s="6">
        <f t="shared" si="0"/>
        <v>931022.72932948708</v>
      </c>
      <c r="D15" s="6">
        <f t="shared" si="1"/>
        <v>977573.86579596158</v>
      </c>
      <c r="E15" s="7">
        <f t="shared" si="2"/>
        <v>274933.59248461289</v>
      </c>
      <c r="F15" s="7">
        <f t="shared" si="3"/>
        <v>288680.27210884355</v>
      </c>
    </row>
    <row r="16" spans="1:6">
      <c r="A16" s="5">
        <f t="shared" si="4"/>
        <v>4</v>
      </c>
      <c r="B16" s="8">
        <f t="shared" si="5"/>
        <v>327818.10000000003</v>
      </c>
      <c r="C16" s="6">
        <f t="shared" si="0"/>
        <v>913288.96305654454</v>
      </c>
      <c r="D16" s="6">
        <f t="shared" si="1"/>
        <v>958953.41120937176</v>
      </c>
      <c r="E16" s="7">
        <f t="shared" si="2"/>
        <v>269696.76215157268</v>
      </c>
      <c r="F16" s="7">
        <f t="shared" si="3"/>
        <v>283181.60025915125</v>
      </c>
    </row>
    <row r="17" spans="1:6">
      <c r="A17" s="5">
        <f t="shared" si="4"/>
        <v>5</v>
      </c>
      <c r="B17" s="8">
        <f t="shared" si="5"/>
        <v>337652.64300000004</v>
      </c>
      <c r="C17" s="6">
        <f t="shared" si="0"/>
        <v>895892.98280784849</v>
      </c>
      <c r="D17" s="6">
        <f t="shared" si="1"/>
        <v>940687.63194824092</v>
      </c>
      <c r="E17" s="7">
        <f t="shared" si="2"/>
        <v>264559.68096773315</v>
      </c>
      <c r="F17" s="7">
        <f t="shared" si="3"/>
        <v>277787.66501611983</v>
      </c>
    </row>
    <row r="18" spans="1:6">
      <c r="A18" s="5">
        <f t="shared" si="4"/>
        <v>6</v>
      </c>
      <c r="B18" s="8">
        <f t="shared" si="5"/>
        <v>347782.22229000006</v>
      </c>
      <c r="C18" s="6">
        <f t="shared" si="0"/>
        <v>878828.35456388956</v>
      </c>
      <c r="D18" s="6">
        <f t="shared" si="1"/>
        <v>922769.77229208406</v>
      </c>
      <c r="E18" s="7">
        <f t="shared" si="2"/>
        <v>259520.44894930022</v>
      </c>
      <c r="F18" s="7">
        <f t="shared" si="3"/>
        <v>272496.47139676521</v>
      </c>
    </row>
    <row r="19" spans="1:6">
      <c r="A19" s="5">
        <f t="shared" si="4"/>
        <v>7</v>
      </c>
      <c r="B19" s="8">
        <f t="shared" si="5"/>
        <v>358215.68895870005</v>
      </c>
      <c r="C19" s="6">
        <f t="shared" si="0"/>
        <v>862088.76685791067</v>
      </c>
      <c r="D19" s="6">
        <f t="shared" si="1"/>
        <v>905193.20520080626</v>
      </c>
      <c r="E19" s="7">
        <f t="shared" si="2"/>
        <v>254577.20230264682</v>
      </c>
      <c r="F19" s="7">
        <f t="shared" si="3"/>
        <v>267306.06241777918</v>
      </c>
    </row>
    <row r="20" spans="1:6">
      <c r="A20" s="5">
        <f t="shared" si="4"/>
        <v>8</v>
      </c>
      <c r="B20" s="8">
        <f t="shared" si="5"/>
        <v>368962.15962746105</v>
      </c>
      <c r="C20" s="6">
        <f t="shared" si="0"/>
        <v>845668.02844156954</v>
      </c>
      <c r="D20" s="6">
        <f t="shared" si="1"/>
        <v>887951.42986364802</v>
      </c>
      <c r="E20" s="7">
        <f t="shared" si="2"/>
        <v>249728.11273497739</v>
      </c>
      <c r="F20" s="7">
        <f t="shared" si="3"/>
        <v>262214.51837172621</v>
      </c>
    </row>
    <row r="21" spans="1:6">
      <c r="A21" s="5">
        <f t="shared" si="4"/>
        <v>9</v>
      </c>
      <c r="B21" s="8">
        <f t="shared" si="5"/>
        <v>380031.02441628487</v>
      </c>
      <c r="C21" s="6">
        <f t="shared" si="0"/>
        <v>829560.06599506328</v>
      </c>
      <c r="D21" s="6">
        <f t="shared" si="1"/>
        <v>871038.06929481658</v>
      </c>
      <c r="E21" s="7">
        <f t="shared" si="2"/>
        <v>244971.38677812065</v>
      </c>
      <c r="F21" s="7">
        <f t="shared" si="3"/>
        <v>257219.95611702668</v>
      </c>
    </row>
    <row r="22" spans="1:6">
      <c r="A22" s="5">
        <f t="shared" si="4"/>
        <v>10</v>
      </c>
      <c r="B22" s="8">
        <f t="shared" si="5"/>
        <v>391431.95514877344</v>
      </c>
      <c r="C22" s="6">
        <f t="shared" si="0"/>
        <v>813758.92188087176</v>
      </c>
      <c r="D22" s="6">
        <f t="shared" si="1"/>
        <v>854446.86797491531</v>
      </c>
      <c r="E22" s="7">
        <f t="shared" si="2"/>
        <v>240305.26512520408</v>
      </c>
      <c r="F22" s="7">
        <f t="shared" si="3"/>
        <v>252320.52838146428</v>
      </c>
    </row>
    <row r="23" spans="1:6">
      <c r="A23" s="5">
        <f t="shared" si="4"/>
        <v>11</v>
      </c>
      <c r="B23" s="8">
        <f t="shared" si="5"/>
        <v>403174.91380323668</v>
      </c>
      <c r="C23" s="6">
        <f t="shared" si="0"/>
        <v>798258.75194028358</v>
      </c>
      <c r="D23" s="6">
        <f t="shared" si="1"/>
        <v>838171.68953729793</v>
      </c>
      <c r="E23" s="7">
        <f t="shared" si="2"/>
        <v>235728.0219799621</v>
      </c>
      <c r="F23" s="7">
        <f t="shared" si="3"/>
        <v>247514.42307896022</v>
      </c>
    </row>
    <row r="24" spans="1:6">
      <c r="A24" s="5">
        <f t="shared" si="4"/>
        <v>12</v>
      </c>
      <c r="B24" s="8">
        <f t="shared" si="5"/>
        <v>415270.16121733381</v>
      </c>
      <c r="C24" s="6">
        <f t="shared" si="0"/>
        <v>783053.82333189738</v>
      </c>
      <c r="D24" s="6">
        <f t="shared" si="1"/>
        <v>822206.51449849212</v>
      </c>
      <c r="E24" s="7">
        <f t="shared" si="2"/>
        <v>231237.96441843905</v>
      </c>
      <c r="F24" s="7">
        <f t="shared" si="3"/>
        <v>242799.86263936097</v>
      </c>
    </row>
    <row r="25" spans="1:6">
      <c r="A25" s="5">
        <f t="shared" si="4"/>
        <v>13</v>
      </c>
      <c r="B25" s="8">
        <f t="shared" si="5"/>
        <v>427728.26605385385</v>
      </c>
      <c r="C25" s="6">
        <f t="shared" si="0"/>
        <v>768138.51241128973</v>
      </c>
      <c r="D25" s="6">
        <f t="shared" si="1"/>
        <v>806545.43803185446</v>
      </c>
      <c r="E25" s="7">
        <f t="shared" si="2"/>
        <v>226833.43176284971</v>
      </c>
      <c r="F25" s="7">
        <f t="shared" si="3"/>
        <v>238175.10335099226</v>
      </c>
    </row>
    <row r="26" spans="1:6">
      <c r="A26" s="5">
        <f t="shared" si="4"/>
        <v>14</v>
      </c>
      <c r="B26" s="8">
        <f t="shared" si="5"/>
        <v>440560.11403546948</v>
      </c>
      <c r="C26" s="6">
        <f t="shared" si="0"/>
        <v>753507.30265107483</v>
      </c>
      <c r="D26" s="6">
        <f t="shared" si="1"/>
        <v>791182.66778362845</v>
      </c>
      <c r="E26" s="7">
        <f t="shared" si="2"/>
        <v>222512.79496736694</v>
      </c>
      <c r="F26" s="7">
        <f t="shared" si="3"/>
        <v>233638.43471573523</v>
      </c>
    </row>
    <row r="27" spans="1:6">
      <c r="A27" s="5">
        <f t="shared" si="4"/>
        <v>15</v>
      </c>
      <c r="B27" s="8">
        <f t="shared" si="5"/>
        <v>453776.91745653359</v>
      </c>
      <c r="C27" s="6">
        <f t="shared" si="0"/>
        <v>739154.78260057815</v>
      </c>
      <c r="D27" s="6">
        <f t="shared" si="1"/>
        <v>776112.52173060714</v>
      </c>
      <c r="E27" s="7">
        <f t="shared" si="2"/>
        <v>218274.45601560749</v>
      </c>
      <c r="F27" s="7">
        <f t="shared" si="3"/>
        <v>229188.17881638795</v>
      </c>
    </row>
    <row r="28" spans="1:6">
      <c r="A28" s="5">
        <f t="shared" si="4"/>
        <v>16</v>
      </c>
      <c r="B28" s="8">
        <f t="shared" si="5"/>
        <v>467390.22498022963</v>
      </c>
      <c r="C28" s="6">
        <f t="shared" si="0"/>
        <v>725075.64388437674</v>
      </c>
      <c r="D28" s="6">
        <f t="shared" si="1"/>
        <v>761329.42607859557</v>
      </c>
      <c r="E28" s="7">
        <f t="shared" si="2"/>
        <v>214116.84732959597</v>
      </c>
      <c r="F28" s="7">
        <f t="shared" si="3"/>
        <v>224822.68969607574</v>
      </c>
    </row>
    <row r="29" spans="1:6">
      <c r="A29" s="5">
        <f t="shared" si="4"/>
        <v>17</v>
      </c>
      <c r="B29" s="8">
        <f t="shared" si="5"/>
        <v>481411.9317296365</v>
      </c>
      <c r="C29" s="6">
        <f t="shared" si="0"/>
        <v>711264.67923896003</v>
      </c>
      <c r="D29" s="6">
        <f t="shared" si="1"/>
        <v>746827.91320090799</v>
      </c>
      <c r="E29" s="7">
        <f t="shared" si="2"/>
        <v>210038.43118998458</v>
      </c>
      <c r="F29" s="7">
        <f t="shared" si="3"/>
        <v>220540.35274948383</v>
      </c>
    </row>
    <row r="30" spans="1:6">
      <c r="A30" s="5">
        <f t="shared" si="4"/>
        <v>18</v>
      </c>
      <c r="B30" s="8">
        <f t="shared" si="5"/>
        <v>495854.28968152561</v>
      </c>
      <c r="C30" s="6">
        <f t="shared" si="0"/>
        <v>697716.78058678948</v>
      </c>
      <c r="D30" s="6">
        <f t="shared" si="1"/>
        <v>732602.61961612885</v>
      </c>
      <c r="E30" s="7">
        <f t="shared" si="2"/>
        <v>206037.69916731821</v>
      </c>
      <c r="F30" s="7">
        <f t="shared" si="3"/>
        <v>216339.58412568411</v>
      </c>
    </row>
    <row r="31" spans="1:6">
      <c r="A31" s="5">
        <f t="shared" si="4"/>
        <v>19</v>
      </c>
      <c r="B31" s="8">
        <f t="shared" si="5"/>
        <v>510729.91837197141</v>
      </c>
      <c r="C31" s="6">
        <f t="shared" si="0"/>
        <v>684426.93714704097</v>
      </c>
      <c r="D31" s="6">
        <f t="shared" si="1"/>
        <v>718648.28400439315</v>
      </c>
      <c r="E31" s="7">
        <f t="shared" si="2"/>
        <v>202113.17156413122</v>
      </c>
      <c r="F31" s="7">
        <f t="shared" si="3"/>
        <v>212218.83014233777</v>
      </c>
    </row>
    <row r="32" spans="1:6">
      <c r="A32" s="5">
        <f t="shared" si="4"/>
        <v>20</v>
      </c>
      <c r="B32" s="8">
        <f t="shared" si="5"/>
        <v>526051.81592313061</v>
      </c>
      <c r="C32" s="6">
        <f t="shared" si="0"/>
        <v>671390.23358233552</v>
      </c>
      <c r="D32" s="6">
        <f t="shared" si="1"/>
        <v>704959.74526145228</v>
      </c>
      <c r="E32" s="7">
        <f t="shared" si="2"/>
        <v>198263.3968676716</v>
      </c>
      <c r="F32" s="7">
        <f t="shared" si="3"/>
        <v>208176.56671105517</v>
      </c>
    </row>
    <row r="33" spans="1:6">
      <c r="A33" s="5">
        <f t="shared" si="4"/>
        <v>21</v>
      </c>
      <c r="B33" s="8">
        <f t="shared" si="5"/>
        <v>541833.37040082458</v>
      </c>
      <c r="C33" s="6">
        <f t="shared" si="0"/>
        <v>658601.84818076727</v>
      </c>
      <c r="D33" s="6">
        <f t="shared" si="1"/>
        <v>691531.94058980572</v>
      </c>
      <c r="E33" s="7">
        <f t="shared" si="2"/>
        <v>194486.95121304929</v>
      </c>
      <c r="F33" s="7">
        <f t="shared" si="3"/>
        <v>204211.29877370177</v>
      </c>
    </row>
    <row r="34" spans="1:6">
      <c r="A34" s="5">
        <f t="shared" si="4"/>
        <v>22</v>
      </c>
      <c r="B34" s="8">
        <f t="shared" si="5"/>
        <v>558088.37151284935</v>
      </c>
      <c r="C34" s="6">
        <f t="shared" si="0"/>
        <v>646057.05107256235</v>
      </c>
      <c r="D34" s="6">
        <f t="shared" si="1"/>
        <v>678359.90362619038</v>
      </c>
      <c r="E34" s="7">
        <f t="shared" si="2"/>
        <v>190782.43785661028</v>
      </c>
      <c r="F34" s="7">
        <f t="shared" si="3"/>
        <v>200321.55974944078</v>
      </c>
    </row>
    <row r="35" spans="1:6">
      <c r="A35" s="5">
        <f t="shared" si="4"/>
        <v>23</v>
      </c>
      <c r="B35" s="8">
        <f t="shared" si="5"/>
        <v>574831.02265823481</v>
      </c>
      <c r="C35" s="6">
        <f t="shared" si="0"/>
        <v>633751.20248070394</v>
      </c>
      <c r="D35" s="6">
        <f t="shared" si="1"/>
        <v>665438.76260473917</v>
      </c>
      <c r="E35" s="7">
        <f t="shared" si="2"/>
        <v>187148.48665934149</v>
      </c>
      <c r="F35" s="7">
        <f t="shared" si="3"/>
        <v>196505.91099230861</v>
      </c>
    </row>
    <row r="36" spans="1:6">
      <c r="A36" s="5">
        <f t="shared" si="4"/>
        <v>24</v>
      </c>
      <c r="B36" s="8">
        <f t="shared" si="5"/>
        <v>592075.95333798183</v>
      </c>
      <c r="C36" s="6">
        <f t="shared" si="0"/>
        <v>621679.75100488099</v>
      </c>
      <c r="D36" s="6">
        <f t="shared" si="1"/>
        <v>652763.73855512496</v>
      </c>
      <c r="E36" s="7">
        <f t="shared" si="2"/>
        <v>183583.75358011594</v>
      </c>
      <c r="F36" s="7">
        <f t="shared" si="3"/>
        <v>192762.94125912173</v>
      </c>
    </row>
    <row r="37" spans="1:6">
      <c r="A37" s="5">
        <f t="shared" si="4"/>
        <v>25</v>
      </c>
      <c r="B37" s="8">
        <f t="shared" si="5"/>
        <v>609838.23193812126</v>
      </c>
      <c r="C37" s="6">
        <f t="shared" si="0"/>
        <v>609838.23193812126</v>
      </c>
      <c r="D37" s="6">
        <f t="shared" si="1"/>
        <v>640330.1435350274</v>
      </c>
      <c r="E37" s="7">
        <f t="shared" si="2"/>
        <v>180086.92017858991</v>
      </c>
      <c r="F37" s="7">
        <f t="shared" si="3"/>
        <v>189091.26618751942</v>
      </c>
    </row>
    <row r="38" spans="1:6">
      <c r="A38" s="1"/>
    </row>
  </sheetData>
  <sheetCalcPr fullCalcOnLoad="1"/>
  <mergeCells count="3">
    <mergeCell ref="C10:D10"/>
    <mergeCell ref="E10:F10"/>
    <mergeCell ref="A12:B12"/>
  </mergeCells>
  <phoneticPr fontId="1" type="noConversion"/>
  <hyperlinks>
    <hyperlink ref="A6" r:id="rId1"/>
  </hyperlinks>
  <pageMargins left="0.75" right="0.75" top="1" bottom="1" header="0.5" footer="0.5"/>
  <pageSetup paperSize="9" orientation="portrait" horizontalDpi="4294967293" verticalDpi="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65"/>
  <sheetViews>
    <sheetView workbookViewId="0">
      <selection activeCell="C63" sqref="C63"/>
    </sheetView>
  </sheetViews>
  <sheetFormatPr defaultRowHeight="16.5"/>
  <cols>
    <col min="1" max="1" width="13.375" customWidth="1"/>
    <col min="2" max="2" width="10.75" customWidth="1"/>
    <col min="3" max="4" width="15" bestFit="1" customWidth="1"/>
    <col min="5" max="6" width="12.75" bestFit="1" customWidth="1"/>
  </cols>
  <sheetData>
    <row r="1" spans="1:6">
      <c r="A1" s="9" t="s">
        <v>10</v>
      </c>
      <c r="B1" s="19">
        <v>21000</v>
      </c>
    </row>
    <row r="2" spans="1:6">
      <c r="A2" s="10" t="s">
        <v>0</v>
      </c>
      <c r="B2" s="20">
        <v>0</v>
      </c>
    </row>
    <row r="3" spans="1:6">
      <c r="A3" s="10" t="s">
        <v>8</v>
      </c>
      <c r="B3" s="21">
        <f>3.5%/12</f>
        <v>2.9166666666666668E-3</v>
      </c>
    </row>
    <row r="4" spans="1:6">
      <c r="A4" s="14" t="s">
        <v>1</v>
      </c>
      <c r="B4" s="15">
        <f>MAX(A:A)</f>
        <v>52</v>
      </c>
    </row>
    <row r="5" spans="1:6">
      <c r="A5" s="1"/>
      <c r="B5" s="2"/>
    </row>
    <row r="6" spans="1:6">
      <c r="A6" s="18" t="s">
        <v>9</v>
      </c>
      <c r="B6" s="2"/>
    </row>
    <row r="7" spans="1:6">
      <c r="A7" s="1"/>
      <c r="B7" s="2"/>
    </row>
    <row r="8" spans="1:6">
      <c r="A8" s="1"/>
      <c r="B8" s="2"/>
    </row>
    <row r="9" spans="1:6">
      <c r="A9" s="1"/>
      <c r="B9" s="2"/>
    </row>
    <row r="10" spans="1:6">
      <c r="A10" s="13"/>
      <c r="B10" s="12"/>
      <c r="C10" s="22" t="s">
        <v>2</v>
      </c>
      <c r="D10" s="22"/>
      <c r="E10" s="23" t="s">
        <v>3</v>
      </c>
      <c r="F10" s="23"/>
    </row>
    <row r="11" spans="1:6">
      <c r="A11" s="13" t="s">
        <v>1</v>
      </c>
      <c r="B11" s="12" t="s">
        <v>6</v>
      </c>
      <c r="C11" s="3" t="s">
        <v>5</v>
      </c>
      <c r="D11" s="3" t="s">
        <v>4</v>
      </c>
      <c r="E11" s="4" t="s">
        <v>5</v>
      </c>
      <c r="F11" s="4" t="s">
        <v>4</v>
      </c>
    </row>
    <row r="12" spans="1:6">
      <c r="A12" s="24" t="s">
        <v>7</v>
      </c>
      <c r="B12" s="25"/>
      <c r="C12" s="16">
        <f>SUM(C13:C64)</f>
        <v>1177310.6759883366</v>
      </c>
      <c r="D12" s="16">
        <f>SUM(D13:D64)</f>
        <v>1180744.4987933026</v>
      </c>
      <c r="E12" s="17">
        <f>SUM(E13:E64)</f>
        <v>1011856.5724692991</v>
      </c>
      <c r="F12" s="17">
        <f>SUM(F13:F64)</f>
        <v>1014807.820805668</v>
      </c>
    </row>
    <row r="13" spans="1:6">
      <c r="A13" s="5">
        <v>1</v>
      </c>
      <c r="B13" s="8">
        <f>B1</f>
        <v>21000</v>
      </c>
      <c r="C13" s="6">
        <f t="shared" ref="C13:C19" si="0">B13*(1+$B$3)^($B$4-A13)</f>
        <v>24362.764741137664</v>
      </c>
      <c r="D13" s="6">
        <f t="shared" ref="D13:D19" si="1">B13*(1+$B$3)^($B$4-A13+1)</f>
        <v>24433.822804965977</v>
      </c>
      <c r="E13" s="7">
        <f t="shared" ref="E13:E19" si="2">B13/(1+$B$3)^A13</f>
        <v>20938.928126298295</v>
      </c>
      <c r="F13" s="7">
        <f t="shared" ref="F13:F19" si="3">B13/(1+$B$3)^(A13-1)</f>
        <v>21000</v>
      </c>
    </row>
    <row r="14" spans="1:6">
      <c r="A14" s="5">
        <f t="shared" ref="A14:A19" si="4">A13+1</f>
        <v>2</v>
      </c>
      <c r="B14" s="8">
        <f t="shared" ref="B14:B19" si="5">B13*(1+$B$2)</f>
        <v>21000</v>
      </c>
      <c r="C14" s="6">
        <f t="shared" si="0"/>
        <v>24291.913327266462</v>
      </c>
      <c r="D14" s="6">
        <f t="shared" si="1"/>
        <v>24362.764741137664</v>
      </c>
      <c r="E14" s="7">
        <f t="shared" si="2"/>
        <v>20878.033860870757</v>
      </c>
      <c r="F14" s="7">
        <f t="shared" si="3"/>
        <v>20938.928126298295</v>
      </c>
    </row>
    <row r="15" spans="1:6">
      <c r="A15" s="5">
        <f t="shared" si="4"/>
        <v>3</v>
      </c>
      <c r="B15" s="8">
        <f t="shared" si="5"/>
        <v>21000</v>
      </c>
      <c r="C15" s="6">
        <f t="shared" si="0"/>
        <v>24221.267962376198</v>
      </c>
      <c r="D15" s="6">
        <f t="shared" si="1"/>
        <v>24291.913327266462</v>
      </c>
      <c r="E15" s="7">
        <f t="shared" si="2"/>
        <v>20817.316687199756</v>
      </c>
      <c r="F15" s="7">
        <f t="shared" si="3"/>
        <v>20878.033860870757</v>
      </c>
    </row>
    <row r="16" spans="1:6">
      <c r="A16" s="5">
        <f t="shared" si="4"/>
        <v>4</v>
      </c>
      <c r="B16" s="8">
        <f t="shared" si="5"/>
        <v>21000</v>
      </c>
      <c r="C16" s="6">
        <f t="shared" si="0"/>
        <v>24150.828047238421</v>
      </c>
      <c r="D16" s="6">
        <f t="shared" si="1"/>
        <v>24221.267962376198</v>
      </c>
      <c r="E16" s="7">
        <f t="shared" si="2"/>
        <v>20756.776090269806</v>
      </c>
      <c r="F16" s="7">
        <f t="shared" si="3"/>
        <v>20817.316687199756</v>
      </c>
    </row>
    <row r="17" spans="1:6">
      <c r="A17" s="5">
        <f t="shared" si="4"/>
        <v>5</v>
      </c>
      <c r="B17" s="8">
        <f t="shared" si="5"/>
        <v>21000</v>
      </c>
      <c r="C17" s="6">
        <f t="shared" si="0"/>
        <v>24080.592984367358</v>
      </c>
      <c r="D17" s="6">
        <f t="shared" si="1"/>
        <v>24150.828047238421</v>
      </c>
      <c r="E17" s="7">
        <f t="shared" si="2"/>
        <v>20696.411556563162</v>
      </c>
      <c r="F17" s="7">
        <f t="shared" si="3"/>
        <v>20756.776090269806</v>
      </c>
    </row>
    <row r="18" spans="1:6">
      <c r="A18" s="5">
        <f t="shared" si="4"/>
        <v>6</v>
      </c>
      <c r="B18" s="8">
        <f t="shared" si="5"/>
        <v>21000</v>
      </c>
      <c r="C18" s="6">
        <f t="shared" si="0"/>
        <v>24010.56217801481</v>
      </c>
      <c r="D18" s="6">
        <f t="shared" si="1"/>
        <v>24080.592984367358</v>
      </c>
      <c r="E18" s="7">
        <f t="shared" si="2"/>
        <v>20636.2225740555</v>
      </c>
      <c r="F18" s="7">
        <f t="shared" si="3"/>
        <v>20696.411556563162</v>
      </c>
    </row>
    <row r="19" spans="1:6">
      <c r="A19" s="5">
        <f t="shared" si="4"/>
        <v>7</v>
      </c>
      <c r="B19" s="8">
        <f t="shared" si="5"/>
        <v>21000</v>
      </c>
      <c r="C19" s="6">
        <f t="shared" si="0"/>
        <v>23940.735034165162</v>
      </c>
      <c r="D19" s="6">
        <f t="shared" si="1"/>
        <v>24010.56217801481</v>
      </c>
      <c r="E19" s="7">
        <f t="shared" si="2"/>
        <v>20576.208632211547</v>
      </c>
      <c r="F19" s="7">
        <f t="shared" si="3"/>
        <v>20636.2225740555</v>
      </c>
    </row>
    <row r="20" spans="1:6">
      <c r="A20" s="5">
        <f t="shared" ref="A20:A64" si="6">A19+1</f>
        <v>8</v>
      </c>
      <c r="B20" s="8">
        <f t="shared" ref="B20:B64" si="7">B19*(1+$B$2)</f>
        <v>21000</v>
      </c>
      <c r="C20" s="6">
        <f t="shared" ref="C20:C64" si="8">B20*(1+$B$3)^($B$4-A20)</f>
        <v>23871.110960530281</v>
      </c>
      <c r="D20" s="6">
        <f t="shared" ref="D20:D64" si="9">B20*(1+$B$3)^($B$4-A20+1)</f>
        <v>23940.735034165162</v>
      </c>
      <c r="E20" s="7">
        <f t="shared" ref="E20:E64" si="10">B20/(1+$B$3)^A20</f>
        <v>20516.369221980771</v>
      </c>
      <c r="F20" s="7">
        <f t="shared" ref="F20:F64" si="11">B20/(1+$B$3)^(A20-1)</f>
        <v>20576.208632211547</v>
      </c>
    </row>
    <row r="21" spans="1:6">
      <c r="A21" s="5">
        <f t="shared" si="6"/>
        <v>9</v>
      </c>
      <c r="B21" s="8">
        <f t="shared" si="7"/>
        <v>21000</v>
      </c>
      <c r="C21" s="6">
        <f t="shared" si="8"/>
        <v>23801.689366544531</v>
      </c>
      <c r="D21" s="6">
        <f t="shared" si="9"/>
        <v>23871.110960530281</v>
      </c>
      <c r="E21" s="7">
        <f t="shared" si="10"/>
        <v>20456.70383579304</v>
      </c>
      <c r="F21" s="7">
        <f t="shared" si="11"/>
        <v>20516.369221980771</v>
      </c>
    </row>
    <row r="22" spans="1:6">
      <c r="A22" s="5">
        <f t="shared" si="6"/>
        <v>10</v>
      </c>
      <c r="B22" s="8">
        <f t="shared" si="7"/>
        <v>21000</v>
      </c>
      <c r="C22" s="6">
        <f t="shared" si="8"/>
        <v>23732.46966335973</v>
      </c>
      <c r="D22" s="6">
        <f t="shared" si="9"/>
        <v>23801.689366544531</v>
      </c>
      <c r="E22" s="7">
        <f t="shared" si="10"/>
        <v>20397.21196755434</v>
      </c>
      <c r="F22" s="7">
        <f t="shared" si="11"/>
        <v>20456.70383579304</v>
      </c>
    </row>
    <row r="23" spans="1:6">
      <c r="A23" s="5">
        <f t="shared" si="6"/>
        <v>11</v>
      </c>
      <c r="B23" s="8">
        <f t="shared" si="7"/>
        <v>21000</v>
      </c>
      <c r="C23" s="6">
        <f t="shared" si="8"/>
        <v>23663.451263840194</v>
      </c>
      <c r="D23" s="6">
        <f t="shared" si="9"/>
        <v>23732.46966335973</v>
      </c>
      <c r="E23" s="7">
        <f t="shared" si="10"/>
        <v>20337.893112642465</v>
      </c>
      <c r="F23" s="7">
        <f t="shared" si="11"/>
        <v>20397.21196755434</v>
      </c>
    </row>
    <row r="24" spans="1:6">
      <c r="A24" s="5">
        <f t="shared" si="6"/>
        <v>12</v>
      </c>
      <c r="B24" s="8">
        <f t="shared" si="7"/>
        <v>21000</v>
      </c>
      <c r="C24" s="6">
        <f t="shared" si="8"/>
        <v>23594.633582557733</v>
      </c>
      <c r="D24" s="6">
        <f t="shared" si="9"/>
        <v>23663.451263840194</v>
      </c>
      <c r="E24" s="7">
        <f t="shared" si="10"/>
        <v>20278.74676790275</v>
      </c>
      <c r="F24" s="7">
        <f t="shared" si="11"/>
        <v>20337.893112642465</v>
      </c>
    </row>
    <row r="25" spans="1:6">
      <c r="A25" s="5">
        <f t="shared" si="6"/>
        <v>13</v>
      </c>
      <c r="B25" s="8">
        <f t="shared" si="7"/>
        <v>21000</v>
      </c>
      <c r="C25" s="6">
        <f t="shared" si="8"/>
        <v>23526.016035786692</v>
      </c>
      <c r="D25" s="6">
        <f t="shared" si="9"/>
        <v>23594.633582557733</v>
      </c>
      <c r="E25" s="7">
        <f t="shared" si="10"/>
        <v>20219.772431643789</v>
      </c>
      <c r="F25" s="7">
        <f t="shared" si="11"/>
        <v>20278.74676790275</v>
      </c>
    </row>
    <row r="26" spans="1:6">
      <c r="A26" s="5">
        <f t="shared" si="6"/>
        <v>14</v>
      </c>
      <c r="B26" s="8">
        <f t="shared" si="7"/>
        <v>21000</v>
      </c>
      <c r="C26" s="6">
        <f t="shared" si="8"/>
        <v>23457.598041498983</v>
      </c>
      <c r="D26" s="6">
        <f t="shared" si="9"/>
        <v>23526.016035786692</v>
      </c>
      <c r="E26" s="7">
        <f t="shared" si="10"/>
        <v>20160.969603633195</v>
      </c>
      <c r="F26" s="7">
        <f t="shared" si="11"/>
        <v>20219.772431643789</v>
      </c>
    </row>
    <row r="27" spans="1:6">
      <c r="A27" s="5">
        <f t="shared" si="6"/>
        <v>15</v>
      </c>
      <c r="B27" s="8">
        <f t="shared" si="7"/>
        <v>21000</v>
      </c>
      <c r="C27" s="6">
        <f t="shared" si="8"/>
        <v>23389.379019359185</v>
      </c>
      <c r="D27" s="6">
        <f t="shared" si="9"/>
        <v>23457.598041498983</v>
      </c>
      <c r="E27" s="7">
        <f t="shared" si="10"/>
        <v>20102.337785093332</v>
      </c>
      <c r="F27" s="7">
        <f t="shared" si="11"/>
        <v>20160.969603633195</v>
      </c>
    </row>
    <row r="28" spans="1:6">
      <c r="A28" s="5">
        <f t="shared" si="6"/>
        <v>16</v>
      </c>
      <c r="B28" s="8">
        <f t="shared" si="7"/>
        <v>21000</v>
      </c>
      <c r="C28" s="6">
        <f t="shared" si="8"/>
        <v>23321.358390719586</v>
      </c>
      <c r="D28" s="6">
        <f t="shared" si="9"/>
        <v>23389.379019359185</v>
      </c>
      <c r="E28" s="7">
        <f t="shared" si="10"/>
        <v>20043.876478697141</v>
      </c>
      <c r="F28" s="7">
        <f t="shared" si="11"/>
        <v>20102.337785093332</v>
      </c>
    </row>
    <row r="29" spans="1:6">
      <c r="A29" s="5">
        <f t="shared" si="6"/>
        <v>17</v>
      </c>
      <c r="B29" s="8">
        <f t="shared" si="7"/>
        <v>21000</v>
      </c>
      <c r="C29" s="6">
        <f t="shared" si="8"/>
        <v>23253.535578615294</v>
      </c>
      <c r="D29" s="6">
        <f t="shared" si="9"/>
        <v>23321.358390719586</v>
      </c>
      <c r="E29" s="7">
        <f t="shared" si="10"/>
        <v>19985.585188563829</v>
      </c>
      <c r="F29" s="7">
        <f t="shared" si="11"/>
        <v>20043.876478697141</v>
      </c>
    </row>
    <row r="30" spans="1:6">
      <c r="A30" s="5">
        <f t="shared" si="6"/>
        <v>18</v>
      </c>
      <c r="B30" s="8">
        <f t="shared" si="7"/>
        <v>21000</v>
      </c>
      <c r="C30" s="6">
        <f t="shared" si="8"/>
        <v>23185.910007759325</v>
      </c>
      <c r="D30" s="6">
        <f t="shared" si="9"/>
        <v>23253.535578615294</v>
      </c>
      <c r="E30" s="7">
        <f t="shared" si="10"/>
        <v>19927.463420254753</v>
      </c>
      <c r="F30" s="7">
        <f t="shared" si="11"/>
        <v>19985.585188563829</v>
      </c>
    </row>
    <row r="31" spans="1:6">
      <c r="A31" s="5">
        <f t="shared" si="6"/>
        <v>19</v>
      </c>
      <c r="B31" s="8">
        <f t="shared" si="7"/>
        <v>21000</v>
      </c>
      <c r="C31" s="6">
        <f t="shared" si="8"/>
        <v>23118.481104537757</v>
      </c>
      <c r="D31" s="6">
        <f t="shared" si="9"/>
        <v>23185.910007759325</v>
      </c>
      <c r="E31" s="7">
        <f t="shared" si="10"/>
        <v>19869.510680769174</v>
      </c>
      <c r="F31" s="7">
        <f t="shared" si="11"/>
        <v>19927.463420254753</v>
      </c>
    </row>
    <row r="32" spans="1:6">
      <c r="A32" s="5">
        <f t="shared" si="6"/>
        <v>20</v>
      </c>
      <c r="B32" s="8">
        <f t="shared" si="7"/>
        <v>21000</v>
      </c>
      <c r="C32" s="6">
        <f t="shared" si="8"/>
        <v>23051.24829700483</v>
      </c>
      <c r="D32" s="6">
        <f t="shared" si="9"/>
        <v>23118.481104537757</v>
      </c>
      <c r="E32" s="7">
        <f t="shared" si="10"/>
        <v>19811.726478540102</v>
      </c>
      <c r="F32" s="7">
        <f t="shared" si="11"/>
        <v>19869.510680769174</v>
      </c>
    </row>
    <row r="33" spans="1:6">
      <c r="A33" s="5">
        <f t="shared" si="6"/>
        <v>21</v>
      </c>
      <c r="B33" s="8">
        <f t="shared" si="7"/>
        <v>21000</v>
      </c>
      <c r="C33" s="6">
        <f t="shared" si="8"/>
        <v>22984.21101487811</v>
      </c>
      <c r="D33" s="6">
        <f t="shared" si="9"/>
        <v>23051.24829700483</v>
      </c>
      <c r="E33" s="7">
        <f t="shared" si="10"/>
        <v>19754.110323430094</v>
      </c>
      <c r="F33" s="7">
        <f t="shared" si="11"/>
        <v>19811.726478540102</v>
      </c>
    </row>
    <row r="34" spans="1:6">
      <c r="A34" s="5">
        <f t="shared" si="6"/>
        <v>22</v>
      </c>
      <c r="B34" s="8">
        <f t="shared" si="7"/>
        <v>21000</v>
      </c>
      <c r="C34" s="6">
        <f t="shared" si="8"/>
        <v>22917.368689533629</v>
      </c>
      <c r="D34" s="6">
        <f t="shared" si="9"/>
        <v>22984.21101487811</v>
      </c>
      <c r="E34" s="7">
        <f t="shared" si="10"/>
        <v>19696.661726727147</v>
      </c>
      <c r="F34" s="7">
        <f t="shared" si="11"/>
        <v>19754.110323430094</v>
      </c>
    </row>
    <row r="35" spans="1:6">
      <c r="A35" s="5">
        <f t="shared" si="6"/>
        <v>23</v>
      </c>
      <c r="B35" s="8">
        <f t="shared" si="7"/>
        <v>21000</v>
      </c>
      <c r="C35" s="6">
        <f t="shared" si="8"/>
        <v>22850.72075400113</v>
      </c>
      <c r="D35" s="6">
        <f t="shared" si="9"/>
        <v>22917.368689533629</v>
      </c>
      <c r="E35" s="7">
        <f t="shared" si="10"/>
        <v>19639.38020114048</v>
      </c>
      <c r="F35" s="7">
        <f t="shared" si="11"/>
        <v>19696.661726727147</v>
      </c>
    </row>
    <row r="36" spans="1:6">
      <c r="A36" s="5">
        <f t="shared" si="6"/>
        <v>24</v>
      </c>
      <c r="B36" s="8">
        <f t="shared" si="7"/>
        <v>21000</v>
      </c>
      <c r="C36" s="6">
        <f t="shared" si="8"/>
        <v>22784.266642959163</v>
      </c>
      <c r="D36" s="6">
        <f t="shared" si="9"/>
        <v>22850.72075400113</v>
      </c>
      <c r="E36" s="7">
        <f t="shared" si="10"/>
        <v>19582.265260796492</v>
      </c>
      <c r="F36" s="7">
        <f t="shared" si="11"/>
        <v>19639.38020114048</v>
      </c>
    </row>
    <row r="37" spans="1:6">
      <c r="A37" s="5">
        <f t="shared" si="6"/>
        <v>25</v>
      </c>
      <c r="B37" s="8">
        <f t="shared" si="7"/>
        <v>21000</v>
      </c>
      <c r="C37" s="6">
        <f t="shared" si="8"/>
        <v>22718.005792730371</v>
      </c>
      <c r="D37" s="6">
        <f t="shared" si="9"/>
        <v>22784.266642959163</v>
      </c>
      <c r="E37" s="7">
        <f t="shared" si="10"/>
        <v>19525.316421234555</v>
      </c>
      <c r="F37" s="7">
        <f t="shared" si="11"/>
        <v>19582.265260796492</v>
      </c>
    </row>
    <row r="38" spans="1:6">
      <c r="A38" s="5">
        <f t="shared" si="6"/>
        <v>26</v>
      </c>
      <c r="B38" s="8">
        <f t="shared" si="7"/>
        <v>21000</v>
      </c>
      <c r="C38" s="6">
        <f t="shared" si="8"/>
        <v>22651.937641276643</v>
      </c>
      <c r="D38" s="6">
        <f t="shared" si="9"/>
        <v>22718.005792730371</v>
      </c>
      <c r="E38" s="7">
        <f t="shared" si="10"/>
        <v>19468.533199402966</v>
      </c>
      <c r="F38" s="7">
        <f t="shared" si="11"/>
        <v>19525.316421234555</v>
      </c>
    </row>
    <row r="39" spans="1:6">
      <c r="A39" s="5">
        <f t="shared" si="6"/>
        <v>27</v>
      </c>
      <c r="B39" s="8">
        <f t="shared" si="7"/>
        <v>21000</v>
      </c>
      <c r="C39" s="6">
        <f t="shared" si="8"/>
        <v>22586.061628194409</v>
      </c>
      <c r="D39" s="6">
        <f t="shared" si="9"/>
        <v>22651.937641276643</v>
      </c>
      <c r="E39" s="7">
        <f t="shared" si="10"/>
        <v>19411.915113654803</v>
      </c>
      <c r="F39" s="7">
        <f t="shared" si="11"/>
        <v>19468.533199402966</v>
      </c>
    </row>
    <row r="40" spans="1:6">
      <c r="A40" s="5">
        <f t="shared" si="6"/>
        <v>28</v>
      </c>
      <c r="B40" s="8">
        <f t="shared" si="7"/>
        <v>21000</v>
      </c>
      <c r="C40" s="6">
        <f t="shared" si="8"/>
        <v>22520.377194709836</v>
      </c>
      <c r="D40" s="6">
        <f t="shared" si="9"/>
        <v>22586.061628194409</v>
      </c>
      <c r="E40" s="7">
        <f t="shared" si="10"/>
        <v>19355.461683743884</v>
      </c>
      <c r="F40" s="7">
        <f t="shared" si="11"/>
        <v>19411.915113654803</v>
      </c>
    </row>
    <row r="41" spans="1:6">
      <c r="A41" s="5">
        <f t="shared" si="6"/>
        <v>29</v>
      </c>
      <c r="B41" s="8">
        <f t="shared" si="7"/>
        <v>21000</v>
      </c>
      <c r="C41" s="6">
        <f t="shared" si="8"/>
        <v>22454.883783674126</v>
      </c>
      <c r="D41" s="6">
        <f t="shared" si="9"/>
        <v>22520.377194709836</v>
      </c>
      <c r="E41" s="7">
        <f t="shared" si="10"/>
        <v>19299.172430820658</v>
      </c>
      <c r="F41" s="7">
        <f t="shared" si="11"/>
        <v>19355.461683743884</v>
      </c>
    </row>
    <row r="42" spans="1:6">
      <c r="A42" s="5">
        <f t="shared" si="6"/>
        <v>30</v>
      </c>
      <c r="B42" s="8">
        <f t="shared" si="7"/>
        <v>21000</v>
      </c>
      <c r="C42" s="6">
        <f t="shared" si="8"/>
        <v>22389.580839558737</v>
      </c>
      <c r="D42" s="6">
        <f t="shared" si="9"/>
        <v>22454.883783674126</v>
      </c>
      <c r="E42" s="7">
        <f t="shared" si="10"/>
        <v>19243.046877428158</v>
      </c>
      <c r="F42" s="7">
        <f t="shared" si="11"/>
        <v>19299.172430820658</v>
      </c>
    </row>
    <row r="43" spans="1:6">
      <c r="A43" s="5">
        <f t="shared" si="6"/>
        <v>31</v>
      </c>
      <c r="B43" s="8">
        <f t="shared" si="7"/>
        <v>21000</v>
      </c>
      <c r="C43" s="6">
        <f t="shared" si="8"/>
        <v>22324.467808450761</v>
      </c>
      <c r="D43" s="6">
        <f t="shared" si="9"/>
        <v>22389.580839558737</v>
      </c>
      <c r="E43" s="7">
        <f t="shared" si="10"/>
        <v>19187.084547497951</v>
      </c>
      <c r="F43" s="7">
        <f t="shared" si="11"/>
        <v>19243.046877428158</v>
      </c>
    </row>
    <row r="44" spans="1:6">
      <c r="A44" s="5">
        <f t="shared" si="6"/>
        <v>32</v>
      </c>
      <c r="B44" s="8">
        <f t="shared" si="7"/>
        <v>21000</v>
      </c>
      <c r="C44" s="6">
        <f t="shared" si="8"/>
        <v>22259.544138048121</v>
      </c>
      <c r="D44" s="6">
        <f t="shared" si="9"/>
        <v>22324.467808450761</v>
      </c>
      <c r="E44" s="7">
        <f t="shared" si="10"/>
        <v>19131.284966346117</v>
      </c>
      <c r="F44" s="7">
        <f t="shared" si="11"/>
        <v>19187.084547497951</v>
      </c>
    </row>
    <row r="45" spans="1:6">
      <c r="A45" s="5">
        <f t="shared" si="6"/>
        <v>33</v>
      </c>
      <c r="B45" s="8">
        <f t="shared" si="7"/>
        <v>21000</v>
      </c>
      <c r="C45" s="6">
        <f t="shared" si="8"/>
        <v>22194.809277654964</v>
      </c>
      <c r="D45" s="6">
        <f t="shared" si="9"/>
        <v>22259.544138048121</v>
      </c>
      <c r="E45" s="7">
        <f t="shared" si="10"/>
        <v>19075.647660669165</v>
      </c>
      <c r="F45" s="7">
        <f t="shared" si="11"/>
        <v>19131.284966346117</v>
      </c>
    </row>
    <row r="46" spans="1:6">
      <c r="A46" s="5">
        <f t="shared" si="6"/>
        <v>34</v>
      </c>
      <c r="B46" s="8">
        <f t="shared" si="7"/>
        <v>21000</v>
      </c>
      <c r="C46" s="6">
        <f t="shared" si="8"/>
        <v>22130.262678176943</v>
      </c>
      <c r="D46" s="6">
        <f t="shared" si="9"/>
        <v>22194.809277654964</v>
      </c>
      <c r="E46" s="7">
        <f t="shared" si="10"/>
        <v>19020.172158540092</v>
      </c>
      <c r="F46" s="7">
        <f t="shared" si="11"/>
        <v>19075.647660669165</v>
      </c>
    </row>
    <row r="47" spans="1:6">
      <c r="A47" s="5">
        <f t="shared" si="6"/>
        <v>35</v>
      </c>
      <c r="B47" s="8">
        <f t="shared" si="7"/>
        <v>21000</v>
      </c>
      <c r="C47" s="6">
        <f t="shared" si="8"/>
        <v>22065.903792116602</v>
      </c>
      <c r="D47" s="6">
        <f t="shared" si="9"/>
        <v>22130.262678176943</v>
      </c>
      <c r="E47" s="7">
        <f t="shared" si="10"/>
        <v>18964.857989404325</v>
      </c>
      <c r="F47" s="7">
        <f t="shared" si="11"/>
        <v>19020.172158540092</v>
      </c>
    </row>
    <row r="48" spans="1:6">
      <c r="A48" s="5">
        <f t="shared" si="6"/>
        <v>36</v>
      </c>
      <c r="B48" s="8">
        <f t="shared" si="7"/>
        <v>21000</v>
      </c>
      <c r="C48" s="6">
        <f t="shared" si="8"/>
        <v>22001.732073568695</v>
      </c>
      <c r="D48" s="6">
        <f t="shared" si="9"/>
        <v>22065.903792116602</v>
      </c>
      <c r="E48" s="7">
        <f t="shared" si="10"/>
        <v>18909.704684075772</v>
      </c>
      <c r="F48" s="7">
        <f t="shared" si="11"/>
        <v>18964.857989404325</v>
      </c>
    </row>
    <row r="49" spans="1:6">
      <c r="A49" s="5">
        <f t="shared" si="6"/>
        <v>37</v>
      </c>
      <c r="B49" s="8">
        <f t="shared" si="7"/>
        <v>21000</v>
      </c>
      <c r="C49" s="6">
        <f t="shared" si="8"/>
        <v>21937.746978215571</v>
      </c>
      <c r="D49" s="6">
        <f t="shared" si="9"/>
        <v>22001.732073568695</v>
      </c>
      <c r="E49" s="7">
        <f t="shared" si="10"/>
        <v>18854.711774732805</v>
      </c>
      <c r="F49" s="7">
        <f t="shared" si="11"/>
        <v>18909.704684075772</v>
      </c>
    </row>
    <row r="50" spans="1:6">
      <c r="A50" s="5">
        <f t="shared" si="6"/>
        <v>38</v>
      </c>
      <c r="B50" s="8">
        <f t="shared" si="7"/>
        <v>21000</v>
      </c>
      <c r="C50" s="6">
        <f t="shared" si="8"/>
        <v>21873.947963322542</v>
      </c>
      <c r="D50" s="6">
        <f t="shared" si="9"/>
        <v>21937.746978215571</v>
      </c>
      <c r="E50" s="7">
        <f t="shared" si="10"/>
        <v>18799.878794914304</v>
      </c>
      <c r="F50" s="7">
        <f t="shared" si="11"/>
        <v>18854.711774732805</v>
      </c>
    </row>
    <row r="51" spans="1:6">
      <c r="A51" s="5">
        <f t="shared" si="6"/>
        <v>39</v>
      </c>
      <c r="B51" s="8">
        <f t="shared" si="7"/>
        <v>21000</v>
      </c>
      <c r="C51" s="6">
        <f t="shared" si="8"/>
        <v>21810.334487733322</v>
      </c>
      <c r="D51" s="6">
        <f t="shared" si="9"/>
        <v>21873.947963322542</v>
      </c>
      <c r="E51" s="7">
        <f t="shared" si="10"/>
        <v>18745.205279515711</v>
      </c>
      <c r="F51" s="7">
        <f t="shared" si="11"/>
        <v>18799.878794914304</v>
      </c>
    </row>
    <row r="52" spans="1:6">
      <c r="A52" s="5">
        <f t="shared" si="6"/>
        <v>40</v>
      </c>
      <c r="B52" s="8">
        <f t="shared" si="7"/>
        <v>21000</v>
      </c>
      <c r="C52" s="6">
        <f t="shared" si="8"/>
        <v>21746.906011865383</v>
      </c>
      <c r="D52" s="6">
        <f t="shared" si="9"/>
        <v>21810.334487733322</v>
      </c>
      <c r="E52" s="7">
        <f t="shared" si="10"/>
        <v>18690.690764785089</v>
      </c>
      <c r="F52" s="7">
        <f t="shared" si="11"/>
        <v>18745.205279515711</v>
      </c>
    </row>
    <row r="53" spans="1:6">
      <c r="A53" s="5">
        <f t="shared" si="6"/>
        <v>41</v>
      </c>
      <c r="B53" s="8">
        <f t="shared" si="7"/>
        <v>21000</v>
      </c>
      <c r="C53" s="6">
        <f t="shared" si="8"/>
        <v>21683.661997705411</v>
      </c>
      <c r="D53" s="6">
        <f t="shared" si="9"/>
        <v>21746.906011865383</v>
      </c>
      <c r="E53" s="7">
        <f t="shared" si="10"/>
        <v>18636.33478831916</v>
      </c>
      <c r="F53" s="7">
        <f t="shared" si="11"/>
        <v>18690.690764785089</v>
      </c>
    </row>
    <row r="54" spans="1:6">
      <c r="A54" s="5">
        <f t="shared" si="6"/>
        <v>42</v>
      </c>
      <c r="B54" s="8">
        <f t="shared" si="7"/>
        <v>21000</v>
      </c>
      <c r="C54" s="6">
        <f t="shared" si="8"/>
        <v>21620.601908804729</v>
      </c>
      <c r="D54" s="6">
        <f t="shared" si="9"/>
        <v>21683.661997705411</v>
      </c>
      <c r="E54" s="7">
        <f t="shared" si="10"/>
        <v>18582.136889059402</v>
      </c>
      <c r="F54" s="7">
        <f t="shared" si="11"/>
        <v>18636.33478831916</v>
      </c>
    </row>
    <row r="55" spans="1:6">
      <c r="A55" s="5">
        <f t="shared" si="6"/>
        <v>43</v>
      </c>
      <c r="B55" s="8">
        <f t="shared" si="7"/>
        <v>21000</v>
      </c>
      <c r="C55" s="6">
        <f t="shared" si="8"/>
        <v>21557.725210274759</v>
      </c>
      <c r="D55" s="6">
        <f t="shared" si="9"/>
        <v>21620.601908804729</v>
      </c>
      <c r="E55" s="7">
        <f t="shared" si="10"/>
        <v>18528.096607288142</v>
      </c>
      <c r="F55" s="7">
        <f t="shared" si="11"/>
        <v>18582.136889059402</v>
      </c>
    </row>
    <row r="56" spans="1:6">
      <c r="A56" s="5">
        <f t="shared" si="6"/>
        <v>44</v>
      </c>
      <c r="B56" s="8">
        <f t="shared" si="7"/>
        <v>21000</v>
      </c>
      <c r="C56" s="6">
        <f t="shared" si="8"/>
        <v>21495.031368782475</v>
      </c>
      <c r="D56" s="6">
        <f t="shared" si="9"/>
        <v>21557.725210274759</v>
      </c>
      <c r="E56" s="7">
        <f t="shared" si="10"/>
        <v>18474.213484624659</v>
      </c>
      <c r="F56" s="7">
        <f t="shared" si="11"/>
        <v>18528.096607288142</v>
      </c>
    </row>
    <row r="57" spans="1:6">
      <c r="A57" s="5">
        <f t="shared" si="6"/>
        <v>45</v>
      </c>
      <c r="B57" s="8">
        <f t="shared" si="7"/>
        <v>21000</v>
      </c>
      <c r="C57" s="6">
        <f t="shared" si="8"/>
        <v>21432.519852545887</v>
      </c>
      <c r="D57" s="6">
        <f t="shared" si="9"/>
        <v>21495.031368782475</v>
      </c>
      <c r="E57" s="7">
        <f t="shared" si="10"/>
        <v>18420.487064021261</v>
      </c>
      <c r="F57" s="7">
        <f t="shared" si="11"/>
        <v>18474.213484624659</v>
      </c>
    </row>
    <row r="58" spans="1:6">
      <c r="A58" s="5">
        <f t="shared" si="6"/>
        <v>46</v>
      </c>
      <c r="B58" s="8">
        <f t="shared" si="7"/>
        <v>21000</v>
      </c>
      <c r="C58" s="6">
        <f t="shared" si="8"/>
        <v>21370.190131329502</v>
      </c>
      <c r="D58" s="6">
        <f t="shared" si="9"/>
        <v>21432.519852545887</v>
      </c>
      <c r="E58" s="7">
        <f t="shared" si="10"/>
        <v>18366.916889759465</v>
      </c>
      <c r="F58" s="7">
        <f t="shared" si="11"/>
        <v>18420.487064021261</v>
      </c>
    </row>
    <row r="59" spans="1:6">
      <c r="A59" s="5">
        <f t="shared" si="6"/>
        <v>47</v>
      </c>
      <c r="B59" s="8">
        <f t="shared" si="7"/>
        <v>21000</v>
      </c>
      <c r="C59" s="6">
        <f t="shared" si="8"/>
        <v>21308.041676439891</v>
      </c>
      <c r="D59" s="6">
        <f t="shared" si="9"/>
        <v>21370.190131329502</v>
      </c>
      <c r="E59" s="7">
        <f t="shared" si="10"/>
        <v>18313.502507446075</v>
      </c>
      <c r="F59" s="7">
        <f t="shared" si="11"/>
        <v>18366.916889759465</v>
      </c>
    </row>
    <row r="60" spans="1:6">
      <c r="A60" s="5">
        <f t="shared" si="6"/>
        <v>48</v>
      </c>
      <c r="B60" s="8">
        <f t="shared" si="7"/>
        <v>21000</v>
      </c>
      <c r="C60" s="6">
        <f t="shared" si="8"/>
        <v>21246.073960721118</v>
      </c>
      <c r="D60" s="6">
        <f t="shared" si="9"/>
        <v>21308.041676439891</v>
      </c>
      <c r="E60" s="7">
        <f t="shared" si="10"/>
        <v>18260.243464009389</v>
      </c>
      <c r="F60" s="7">
        <f t="shared" si="11"/>
        <v>18313.502507446075</v>
      </c>
    </row>
    <row r="61" spans="1:6">
      <c r="A61" s="5">
        <f t="shared" si="6"/>
        <v>49</v>
      </c>
      <c r="B61" s="8">
        <f t="shared" si="7"/>
        <v>21000</v>
      </c>
      <c r="C61" s="6">
        <f t="shared" si="8"/>
        <v>21184.286458550348</v>
      </c>
      <c r="D61" s="6">
        <f t="shared" si="9"/>
        <v>21246.073960721118</v>
      </c>
      <c r="E61" s="7">
        <f t="shared" si="10"/>
        <v>18207.139307695277</v>
      </c>
      <c r="F61" s="7">
        <f t="shared" si="11"/>
        <v>18260.243464009389</v>
      </c>
    </row>
    <row r="62" spans="1:6">
      <c r="A62" s="5">
        <f t="shared" si="6"/>
        <v>50</v>
      </c>
      <c r="B62" s="8">
        <f t="shared" si="7"/>
        <v>21000</v>
      </c>
      <c r="C62" s="6">
        <f t="shared" si="8"/>
        <v>21122.678645833334</v>
      </c>
      <c r="D62" s="6">
        <f t="shared" si="9"/>
        <v>21184.286458550348</v>
      </c>
      <c r="E62" s="7">
        <f t="shared" si="10"/>
        <v>18154.189588063429</v>
      </c>
      <c r="F62" s="7">
        <f t="shared" si="11"/>
        <v>18207.139307695277</v>
      </c>
    </row>
    <row r="63" spans="1:6">
      <c r="A63" s="5">
        <f t="shared" si="6"/>
        <v>51</v>
      </c>
      <c r="B63" s="8">
        <f t="shared" si="7"/>
        <v>21000</v>
      </c>
      <c r="C63" s="6">
        <f t="shared" si="8"/>
        <v>21061.25</v>
      </c>
      <c r="D63" s="6">
        <f t="shared" si="9"/>
        <v>21122.678645833334</v>
      </c>
      <c r="E63" s="7">
        <f t="shared" si="10"/>
        <v>18101.393855983468</v>
      </c>
      <c r="F63" s="7">
        <f t="shared" si="11"/>
        <v>18154.189588063429</v>
      </c>
    </row>
    <row r="64" spans="1:6">
      <c r="A64" s="5">
        <f t="shared" si="6"/>
        <v>52</v>
      </c>
      <c r="B64" s="8">
        <f t="shared" si="7"/>
        <v>21000</v>
      </c>
      <c r="C64" s="6">
        <f t="shared" si="8"/>
        <v>21000</v>
      </c>
      <c r="D64" s="6">
        <f t="shared" si="9"/>
        <v>21061.25</v>
      </c>
      <c r="E64" s="7">
        <f t="shared" si="10"/>
        <v>18048.751663631214</v>
      </c>
      <c r="F64" s="7">
        <f t="shared" si="11"/>
        <v>18101.393855983468</v>
      </c>
    </row>
    <row r="65" spans="1:1">
      <c r="A65" s="1"/>
    </row>
  </sheetData>
  <sheetCalcPr fullCalcOnLoad="1"/>
  <mergeCells count="3">
    <mergeCell ref="C10:D10"/>
    <mergeCell ref="E10:F10"/>
    <mergeCell ref="A12:B12"/>
  </mergeCells>
  <phoneticPr fontId="1" type="noConversion"/>
  <hyperlinks>
    <hyperlink ref="A6" r:id="rId1"/>
  </hyperlinks>
  <pageMargins left="0.75" right="0.75" top="1" bottom="1" header="0.5" footer="0.5"/>
  <pageSetup paperSize="9" orientation="portrait" horizontalDpi="4294967293" verticalDpi="0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H20" sqref="H20"/>
    </sheetView>
  </sheetViews>
  <sheetFormatPr defaultRowHeight="16.5"/>
  <cols>
    <col min="1" max="1" width="13.375" customWidth="1"/>
    <col min="2" max="2" width="10.75" customWidth="1"/>
    <col min="3" max="4" width="15" bestFit="1" customWidth="1"/>
    <col min="5" max="6" width="12.75" bestFit="1" customWidth="1"/>
  </cols>
  <sheetData>
    <row r="1" spans="1:6">
      <c r="A1" s="9" t="s">
        <v>10</v>
      </c>
      <c r="B1" s="19">
        <v>10000</v>
      </c>
    </row>
    <row r="2" spans="1:6">
      <c r="A2" s="10" t="s">
        <v>0</v>
      </c>
      <c r="B2" s="20">
        <v>0.03</v>
      </c>
    </row>
    <row r="3" spans="1:6">
      <c r="A3" s="10" t="s">
        <v>8</v>
      </c>
      <c r="B3" s="21">
        <f>8%</f>
        <v>0.08</v>
      </c>
    </row>
    <row r="4" spans="1:6">
      <c r="A4" s="14" t="s">
        <v>1</v>
      </c>
      <c r="B4" s="15">
        <f>MAX(A:A)</f>
        <v>10</v>
      </c>
    </row>
    <row r="5" spans="1:6">
      <c r="A5" s="1"/>
      <c r="B5" s="2"/>
    </row>
    <row r="6" spans="1:6">
      <c r="A6" s="18" t="s">
        <v>9</v>
      </c>
      <c r="B6" s="2"/>
    </row>
    <row r="7" spans="1:6">
      <c r="A7" s="1"/>
      <c r="B7" s="2"/>
    </row>
    <row r="8" spans="1:6">
      <c r="A8" s="1"/>
      <c r="B8" s="2"/>
    </row>
    <row r="9" spans="1:6">
      <c r="A9" s="1"/>
      <c r="B9" s="2"/>
    </row>
    <row r="10" spans="1:6">
      <c r="A10" s="13"/>
      <c r="B10" s="12"/>
      <c r="C10" s="22" t="s">
        <v>2</v>
      </c>
      <c r="D10" s="22"/>
      <c r="E10" s="23" t="s">
        <v>3</v>
      </c>
      <c r="F10" s="23"/>
    </row>
    <row r="11" spans="1:6">
      <c r="A11" s="13" t="s">
        <v>1</v>
      </c>
      <c r="B11" s="12" t="s">
        <v>6</v>
      </c>
      <c r="C11" s="3" t="s">
        <v>5</v>
      </c>
      <c r="D11" s="3" t="s">
        <v>4</v>
      </c>
      <c r="E11" s="4" t="s">
        <v>5</v>
      </c>
      <c r="F11" s="4" t="s">
        <v>4</v>
      </c>
    </row>
    <row r="12" spans="1:6">
      <c r="A12" s="24" t="s">
        <v>7</v>
      </c>
      <c r="B12" s="25"/>
      <c r="C12" s="16">
        <f>SUM(C13:C22)</f>
        <v>163001.72358573298</v>
      </c>
      <c r="D12" s="16">
        <f>SUM(D13:D22)</f>
        <v>176041.86147259161</v>
      </c>
      <c r="E12" s="17">
        <f>SUM(E13:E22)</f>
        <v>75501.33691149122</v>
      </c>
      <c r="F12" s="17">
        <f>SUM(F13:F22)</f>
        <v>81541.44386441051</v>
      </c>
    </row>
    <row r="13" spans="1:6">
      <c r="A13" s="5">
        <v>1</v>
      </c>
      <c r="B13" s="8">
        <f>B1</f>
        <v>10000</v>
      </c>
      <c r="C13" s="6">
        <f t="shared" ref="C13:C22" si="0">B13*(1+$B$3)^($B$4-A13)</f>
        <v>19990.046271044332</v>
      </c>
      <c r="D13" s="6">
        <f t="shared" ref="D13:D22" si="1">B13*(1+$B$3)^($B$4-A13+1)</f>
        <v>21589.249972727877</v>
      </c>
      <c r="E13" s="7">
        <f t="shared" ref="E13:E22" si="2">B13/(1+$B$3)^A13</f>
        <v>9259.2592592592591</v>
      </c>
      <c r="F13" s="7">
        <f t="shared" ref="F13:F22" si="3">B13/(1+$B$3)^(A13-1)</f>
        <v>10000</v>
      </c>
    </row>
    <row r="14" spans="1:6">
      <c r="A14" s="5">
        <f t="shared" ref="A14:A22" si="4">A13+1</f>
        <v>2</v>
      </c>
      <c r="B14" s="8">
        <f t="shared" ref="B14:B22" si="5">B13*(1+$B$2)</f>
        <v>10300</v>
      </c>
      <c r="C14" s="6">
        <f t="shared" si="0"/>
        <v>19064.581165903386</v>
      </c>
      <c r="D14" s="6">
        <f t="shared" si="1"/>
        <v>20589.74765917566</v>
      </c>
      <c r="E14" s="7">
        <f t="shared" si="2"/>
        <v>8830.5898491083663</v>
      </c>
      <c r="F14" s="7">
        <f t="shared" si="3"/>
        <v>9537.0370370370365</v>
      </c>
    </row>
    <row r="15" spans="1:6">
      <c r="A15" s="5">
        <f t="shared" si="4"/>
        <v>3</v>
      </c>
      <c r="B15" s="8">
        <f t="shared" si="5"/>
        <v>10609</v>
      </c>
      <c r="C15" s="6">
        <f t="shared" si="0"/>
        <v>18181.961667481934</v>
      </c>
      <c r="D15" s="6">
        <f t="shared" si="1"/>
        <v>19636.518600880489</v>
      </c>
      <c r="E15" s="7">
        <f t="shared" si="2"/>
        <v>8421.7662449829786</v>
      </c>
      <c r="F15" s="7">
        <f t="shared" si="3"/>
        <v>9095.5075445816183</v>
      </c>
    </row>
    <row r="16" spans="1:6">
      <c r="A16" s="5">
        <f t="shared" si="4"/>
        <v>4</v>
      </c>
      <c r="B16" s="8">
        <f t="shared" si="5"/>
        <v>10927.27</v>
      </c>
      <c r="C16" s="6">
        <f t="shared" si="0"/>
        <v>17340.204182876289</v>
      </c>
      <c r="D16" s="6">
        <f t="shared" si="1"/>
        <v>18727.420517506394</v>
      </c>
      <c r="E16" s="7">
        <f t="shared" si="2"/>
        <v>8031.8696595670999</v>
      </c>
      <c r="F16" s="7">
        <f t="shared" si="3"/>
        <v>8674.4192323324696</v>
      </c>
    </row>
    <row r="17" spans="1:6">
      <c r="A17" s="5">
        <f t="shared" si="4"/>
        <v>5</v>
      </c>
      <c r="B17" s="8">
        <f t="shared" si="5"/>
        <v>11255.088100000001</v>
      </c>
      <c r="C17" s="6">
        <f t="shared" si="0"/>
        <v>16537.41695218757</v>
      </c>
      <c r="D17" s="6">
        <f t="shared" si="1"/>
        <v>17860.410308362578</v>
      </c>
      <c r="E17" s="7">
        <f t="shared" si="2"/>
        <v>7660.023841994549</v>
      </c>
      <c r="F17" s="7">
        <f t="shared" si="3"/>
        <v>8272.8257493541132</v>
      </c>
    </row>
    <row r="18" spans="1:6">
      <c r="A18" s="5">
        <f t="shared" si="4"/>
        <v>6</v>
      </c>
      <c r="B18" s="8">
        <f t="shared" si="5"/>
        <v>11592.740743</v>
      </c>
      <c r="C18" s="6">
        <f t="shared" si="0"/>
        <v>15771.795796993702</v>
      </c>
      <c r="D18" s="6">
        <f t="shared" si="1"/>
        <v>17033.539460753196</v>
      </c>
      <c r="E18" s="7">
        <f t="shared" si="2"/>
        <v>7305.3931085688746</v>
      </c>
      <c r="F18" s="7">
        <f t="shared" si="3"/>
        <v>7889.8245572543856</v>
      </c>
    </row>
    <row r="19" spans="1:6">
      <c r="A19" s="5">
        <f t="shared" si="4"/>
        <v>7</v>
      </c>
      <c r="B19" s="8">
        <f t="shared" si="5"/>
        <v>11940.52296529</v>
      </c>
      <c r="C19" s="6">
        <f t="shared" si="0"/>
        <v>15041.620065651397</v>
      </c>
      <c r="D19" s="6">
        <f t="shared" si="1"/>
        <v>16244.949670903512</v>
      </c>
      <c r="E19" s="7">
        <f t="shared" si="2"/>
        <v>6967.1804646536484</v>
      </c>
      <c r="F19" s="7">
        <f t="shared" si="3"/>
        <v>7524.5549018259408</v>
      </c>
    </row>
    <row r="20" spans="1:6">
      <c r="A20" s="5">
        <f t="shared" si="4"/>
        <v>8</v>
      </c>
      <c r="B20" s="8">
        <f t="shared" si="5"/>
        <v>12298.7386542487</v>
      </c>
      <c r="C20" s="6">
        <f t="shared" si="0"/>
        <v>14345.248766315684</v>
      </c>
      <c r="D20" s="6">
        <f t="shared" si="1"/>
        <v>15492.86866762094</v>
      </c>
      <c r="E20" s="7">
        <f t="shared" si="2"/>
        <v>6644.6258135122762</v>
      </c>
      <c r="F20" s="7">
        <f t="shared" si="3"/>
        <v>7176.1958785932584</v>
      </c>
    </row>
    <row r="21" spans="1:6">
      <c r="A21" s="5">
        <f t="shared" si="4"/>
        <v>9</v>
      </c>
      <c r="B21" s="8">
        <f t="shared" si="5"/>
        <v>12667.700813876161</v>
      </c>
      <c r="C21" s="6">
        <f t="shared" si="0"/>
        <v>13681.116878986255</v>
      </c>
      <c r="D21" s="6">
        <f t="shared" si="1"/>
        <v>14775.606229305156</v>
      </c>
      <c r="E21" s="7">
        <f t="shared" si="2"/>
        <v>6337.0042480718921</v>
      </c>
      <c r="F21" s="7">
        <f t="shared" si="3"/>
        <v>6843.9645879176442</v>
      </c>
    </row>
    <row r="22" spans="1:6">
      <c r="A22" s="5">
        <f t="shared" si="4"/>
        <v>10</v>
      </c>
      <c r="B22" s="8">
        <f t="shared" si="5"/>
        <v>13047.731838292446</v>
      </c>
      <c r="C22" s="6">
        <f t="shared" si="0"/>
        <v>13047.731838292446</v>
      </c>
      <c r="D22" s="6">
        <f t="shared" si="1"/>
        <v>14091.550385355842</v>
      </c>
      <c r="E22" s="7">
        <f t="shared" si="2"/>
        <v>6043.6244217722679</v>
      </c>
      <c r="F22" s="7">
        <f t="shared" si="3"/>
        <v>6527.1143755140492</v>
      </c>
    </row>
    <row r="23" spans="1:6">
      <c r="A23" s="1"/>
    </row>
  </sheetData>
  <sheetCalcPr fullCalcOnLoad="1"/>
  <mergeCells count="3">
    <mergeCell ref="C10:D10"/>
    <mergeCell ref="E10:F10"/>
    <mergeCell ref="A12:B12"/>
  </mergeCells>
  <phoneticPr fontId="1" type="noConversion"/>
  <hyperlinks>
    <hyperlink ref="A6" r:id="rId1"/>
  </hyperlinks>
  <pageMargins left="0.75" right="0.75" top="1" bottom="1" header="0.5" footer="0.5"/>
  <pageSetup paperSize="9" orientation="portrait" horizontalDpi="4294967293" verticalDpi="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範例一</vt:lpstr>
      <vt:lpstr>範例二</vt:lpstr>
      <vt:lpstr>範例三</vt:lpstr>
      <vt:lpstr>範例四</vt:lpstr>
    </vt:vector>
  </TitlesOfParts>
  <Company>CMT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weizen yan</dc:creator>
  <cp:lastModifiedBy>weizen yan</cp:lastModifiedBy>
  <dcterms:created xsi:type="dcterms:W3CDTF">2009-06-11T23:12:31Z</dcterms:created>
  <dcterms:modified xsi:type="dcterms:W3CDTF">2017-07-08T07:37:01Z</dcterms:modified>
</cp:coreProperties>
</file>