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1715" windowHeight="8220"/>
  </bookViews>
  <sheets>
    <sheet name="未來值(FV)" sheetId="8" r:id="rId1"/>
    <sheet name="現值(PV)" sheetId="9" r:id="rId2"/>
    <sheet name="利率(RATE)" sheetId="10" r:id="rId3"/>
    <sheet name="每期投資金額(PMT)" sheetId="11" r:id="rId4"/>
    <sheet name="期數(NPER)" sheetId="12" r:id="rId5"/>
  </sheets>
  <calcPr calcId="125725"/>
</workbook>
</file>

<file path=xl/calcChain.xml><?xml version="1.0" encoding="utf-8"?>
<calcChain xmlns="http://schemas.openxmlformats.org/spreadsheetml/2006/main">
  <c r="B21" i="10"/>
  <c r="B7" i="8"/>
  <c r="B15" i="9"/>
  <c r="B7" i="11"/>
  <c r="B9" i="12"/>
  <c r="B8"/>
  <c r="B15" i="11"/>
  <c r="B14" i="10"/>
  <c r="B7"/>
  <c r="B7" i="9"/>
  <c r="B22" i="8"/>
  <c r="B14"/>
</calcChain>
</file>

<file path=xl/sharedStrings.xml><?xml version="1.0" encoding="utf-8"?>
<sst xmlns="http://schemas.openxmlformats.org/spreadsheetml/2006/main" count="66" uniqueCount="37">
  <si>
    <t>期數</t>
    <phoneticPr fontId="2" type="noConversion"/>
  </si>
  <si>
    <t>利率</t>
    <phoneticPr fontId="2" type="noConversion"/>
  </si>
  <si>
    <t>期數</t>
    <phoneticPr fontId="2" type="noConversion"/>
  </si>
  <si>
    <t>金額</t>
    <phoneticPr fontId="2" type="noConversion"/>
  </si>
  <si>
    <t>本利和</t>
    <phoneticPr fontId="2" type="noConversion"/>
  </si>
  <si>
    <t>整存整付定存</t>
    <phoneticPr fontId="2" type="noConversion"/>
  </si>
  <si>
    <t>零存整付定存</t>
    <phoneticPr fontId="2" type="noConversion"/>
  </si>
  <si>
    <t>每期金額</t>
    <phoneticPr fontId="2" type="noConversion"/>
  </si>
  <si>
    <t>操作說明:黃色的儲存格是可以輸入的參數</t>
    <phoneticPr fontId="2" type="noConversion"/>
  </si>
  <si>
    <t>投資收益</t>
    <phoneticPr fontId="2" type="noConversion"/>
  </si>
  <si>
    <t>預估投資收益</t>
    <phoneticPr fontId="2" type="noConversion"/>
  </si>
  <si>
    <t>退休金的現值</t>
    <phoneticPr fontId="2" type="noConversion"/>
  </si>
  <si>
    <t>債券的價值</t>
    <phoneticPr fontId="2" type="noConversion"/>
  </si>
  <si>
    <t>未來退休金額</t>
    <phoneticPr fontId="2" type="noConversion"/>
  </si>
  <si>
    <t>退休金現值</t>
    <phoneticPr fontId="2" type="noConversion"/>
  </si>
  <si>
    <t>每期領息金額</t>
    <phoneticPr fontId="2" type="noConversion"/>
  </si>
  <si>
    <t>到期領回金額</t>
    <phoneticPr fontId="2" type="noConversion"/>
  </si>
  <si>
    <t>債券現值</t>
    <phoneticPr fontId="2" type="noConversion"/>
  </si>
  <si>
    <t>汽車貸款利率</t>
    <phoneticPr fontId="2" type="noConversion"/>
  </si>
  <si>
    <t>貸款金額</t>
    <phoneticPr fontId="2" type="noConversion"/>
  </si>
  <si>
    <t>貸款利率</t>
    <phoneticPr fontId="2" type="noConversion"/>
  </si>
  <si>
    <t>投資報酬率</t>
    <phoneticPr fontId="2" type="noConversion"/>
  </si>
  <si>
    <t>期末淨值</t>
    <phoneticPr fontId="2" type="noConversion"/>
  </si>
  <si>
    <t>本息定額償還貸款</t>
    <phoneticPr fontId="2" type="noConversion"/>
  </si>
  <si>
    <t>退休規劃</t>
    <phoneticPr fontId="2" type="noConversion"/>
  </si>
  <si>
    <t>每月投資金額</t>
    <phoneticPr fontId="2" type="noConversion"/>
  </si>
  <si>
    <t>現有金額</t>
    <phoneticPr fontId="2" type="noConversion"/>
  </si>
  <si>
    <t>期末金額</t>
    <phoneticPr fontId="2" type="noConversion"/>
  </si>
  <si>
    <t>每期(月)償還金額</t>
    <phoneticPr fontId="2" type="noConversion"/>
  </si>
  <si>
    <t>期初投資金額</t>
    <phoneticPr fontId="2" type="noConversion"/>
  </si>
  <si>
    <t>每月定期定額金額</t>
    <phoneticPr fontId="2" type="noConversion"/>
  </si>
  <si>
    <t>單筆投資年化報酬率</t>
    <phoneticPr fontId="2" type="noConversion"/>
  </si>
  <si>
    <t>定期定額投資年化報酬率</t>
    <phoneticPr fontId="2" type="noConversion"/>
  </si>
  <si>
    <t>年</t>
    <phoneticPr fontId="2" type="noConversion"/>
  </si>
  <si>
    <t>期初單筆投資</t>
    <phoneticPr fontId="2" type="noConversion"/>
  </si>
  <si>
    <t>期初投資</t>
    <phoneticPr fontId="2" type="noConversion"/>
  </si>
  <si>
    <t>使用說明</t>
    <phoneticPr fontId="2" type="noConversion"/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</si>
</sst>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82" formatCode="#,##0_ "/>
    <numFmt numFmtId="185" formatCode="0.0%"/>
    <numFmt numFmtId="191" formatCode="0.000%"/>
    <numFmt numFmtId="196" formatCode="0.0_ "/>
  </numFmts>
  <fonts count="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3" xfId="0" applyFill="1" applyBorder="1">
      <alignment vertical="center"/>
    </xf>
    <xf numFmtId="182" fontId="0" fillId="4" borderId="4" xfId="2" applyNumberFormat="1" applyFont="1" applyFill="1" applyBorder="1">
      <alignment vertical="center"/>
    </xf>
    <xf numFmtId="182" fontId="0" fillId="3" borderId="2" xfId="0" applyNumberFormat="1" applyFill="1" applyBorder="1">
      <alignment vertical="center"/>
    </xf>
    <xf numFmtId="185" fontId="0" fillId="3" borderId="2" xfId="0" applyNumberFormat="1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185" fontId="0" fillId="3" borderId="7" xfId="0" applyNumberFormat="1" applyFill="1" applyBorder="1">
      <alignment vertical="center"/>
    </xf>
    <xf numFmtId="182" fontId="0" fillId="3" borderId="8" xfId="0" applyNumberFormat="1" applyFill="1" applyBorder="1">
      <alignment vertical="center"/>
    </xf>
    <xf numFmtId="182" fontId="0" fillId="3" borderId="2" xfId="1" applyNumberFormat="1" applyFont="1" applyFill="1" applyBorder="1">
      <alignment vertical="center"/>
    </xf>
    <xf numFmtId="191" fontId="0" fillId="4" borderId="4" xfId="2" applyNumberFormat="1" applyFont="1" applyFill="1" applyBorder="1">
      <alignment vertical="center"/>
    </xf>
    <xf numFmtId="0" fontId="0" fillId="2" borderId="3" xfId="0" applyFill="1" applyBorder="1">
      <alignment vertical="center"/>
    </xf>
    <xf numFmtId="182" fontId="0" fillId="3" borderId="4" xfId="2" applyNumberFormat="1" applyFont="1" applyFill="1" applyBorder="1">
      <alignment vertical="center"/>
    </xf>
    <xf numFmtId="0" fontId="0" fillId="4" borderId="1" xfId="0" applyFill="1" applyBorder="1">
      <alignment vertical="center"/>
    </xf>
    <xf numFmtId="182" fontId="0" fillId="4" borderId="2" xfId="2" applyNumberFormat="1" applyFont="1" applyFill="1" applyBorder="1">
      <alignment vertical="center"/>
    </xf>
    <xf numFmtId="196" fontId="0" fillId="4" borderId="4" xfId="0" applyNumberFormat="1" applyFill="1" applyBorder="1">
      <alignment vertical="center"/>
    </xf>
    <xf numFmtId="0" fontId="3" fillId="0" borderId="0" xfId="3" applyAlignment="1" applyProtection="1">
      <alignment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</cellXfs>
  <cellStyles count="4">
    <cellStyle name="一般" xfId="0" builtinId="0"/>
    <cellStyle name="百分比" xfId="1" builtinId="5"/>
    <cellStyle name="貨幣" xfId="2" builtinId="4"/>
    <cellStyle name="超連結" xfId="3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7620</xdr:rowOff>
    </xdr:from>
    <xdr:to>
      <xdr:col>8</xdr:col>
      <xdr:colOff>0</xdr:colOff>
      <xdr:row>7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118360" y="419100"/>
          <a:ext cx="3048000" cy="10287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以“整存整付定存”存入銀行一百萬，每月複利一次計算，年利率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5%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，期間為半年。到期後本利和為多少？</a:t>
          </a:r>
        </a:p>
      </xdr:txBody>
    </xdr:sp>
    <xdr:clientData/>
  </xdr:twoCellAnchor>
  <xdr:twoCellAnchor>
    <xdr:from>
      <xdr:col>3</xdr:col>
      <xdr:colOff>7620</xdr:colOff>
      <xdr:row>9</xdr:row>
      <xdr:rowOff>15240</xdr:rowOff>
    </xdr:from>
    <xdr:to>
      <xdr:col>8</xdr:col>
      <xdr:colOff>0</xdr:colOff>
      <xdr:row>14</xdr:row>
      <xdr:rowOff>7620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25980" y="1874520"/>
          <a:ext cx="3040380" cy="10287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每月期初均存款一萬元至銀行，年利率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4.5%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，一年後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(12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期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)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會領回多少錢？ </a:t>
          </a:r>
        </a:p>
      </xdr:txBody>
    </xdr:sp>
    <xdr:clientData/>
  </xdr:twoCellAnchor>
  <xdr:twoCellAnchor>
    <xdr:from>
      <xdr:col>3</xdr:col>
      <xdr:colOff>7620</xdr:colOff>
      <xdr:row>16</xdr:row>
      <xdr:rowOff>15240</xdr:rowOff>
    </xdr:from>
    <xdr:to>
      <xdr:col>7</xdr:col>
      <xdr:colOff>670691</xdr:colOff>
      <xdr:row>22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125980" y="3329940"/>
          <a:ext cx="3025140" cy="122682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現年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37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歲擁有存款兩百萬元可投資，每月扣除生活開銷外尚有餘錢三萬元可做投資運用，假如預計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60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歲退休，每年平均投資報酬率設定為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6%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，到退休時，我會擁有多少錢？</a:t>
          </a:r>
        </a:p>
      </xdr:txBody>
    </xdr:sp>
    <xdr:clientData/>
  </xdr:twoCellAnchor>
  <xdr:twoCellAnchor editAs="oneCell">
    <xdr:from>
      <xdr:col>8</xdr:col>
      <xdr:colOff>533400</xdr:colOff>
      <xdr:row>2</xdr:row>
      <xdr:rowOff>57150</xdr:rowOff>
    </xdr:from>
    <xdr:to>
      <xdr:col>11</xdr:col>
      <xdr:colOff>276225</xdr:colOff>
      <xdr:row>4</xdr:row>
      <xdr:rowOff>104775</xdr:rowOff>
    </xdr:to>
    <xdr:pic>
      <xdr:nvPicPr>
        <xdr:cNvPr id="1039" name="圖片 5" descr="怪老子理財.gif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34125" y="476250"/>
          <a:ext cx="1800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331720" y="411480"/>
          <a:ext cx="3048000" cy="103632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預期五年後可以拿到的兩百萬退休金，假使通貨膨脹率每年以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2%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成長，相當於現在多少的價值？</a:t>
          </a:r>
        </a:p>
        <a:p>
          <a:pPr algn="l" rtl="0">
            <a:defRPr sz="1000"/>
          </a:pP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負值的意義是代表現金流出，現在拿出約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181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萬，五年後換回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200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萬。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)</a:t>
          </a: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3</xdr:col>
      <xdr:colOff>0</xdr:colOff>
      <xdr:row>9</xdr:row>
      <xdr:rowOff>7620</xdr:rowOff>
    </xdr:from>
    <xdr:to>
      <xdr:col>8</xdr:col>
      <xdr:colOff>7620</xdr:colOff>
      <xdr:row>15</xdr:row>
      <xdr:rowOff>15240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331720" y="1866900"/>
          <a:ext cx="3055620" cy="12573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債券每半年領息三萬元，三年半後到期，到期領回一百萬，若以年利率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5%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計算，相當於現值多少錢？</a:t>
          </a:r>
        </a:p>
        <a:p>
          <a:pPr algn="l" rtl="0">
            <a:defRPr sz="1000"/>
          </a:pP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每半年為一期，每期利率為年利率除以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2)</a:t>
          </a: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2</xdr:row>
      <xdr:rowOff>7620</xdr:rowOff>
    </xdr:from>
    <xdr:to>
      <xdr:col>8</xdr:col>
      <xdr:colOff>7620</xdr:colOff>
      <xdr:row>6</xdr:row>
      <xdr:rowOff>205740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2270760" y="419100"/>
          <a:ext cx="3048000" cy="102108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買一輛新車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80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萬元整，已付頭期款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20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萬元，其餘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60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萬元分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3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年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36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期貸款，每期需繳納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$19,360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，求該貸款年利率為多少？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所求出為月利率，年利率必須再乘以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12</a:t>
          </a: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3</xdr:col>
      <xdr:colOff>15240</xdr:colOff>
      <xdr:row>9</xdr:row>
      <xdr:rowOff>0</xdr:rowOff>
    </xdr:from>
    <xdr:to>
      <xdr:col>8</xdr:col>
      <xdr:colOff>7620</xdr:colOff>
      <xdr:row>13</xdr:row>
      <xdr:rowOff>205740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278380" y="1859280"/>
          <a:ext cx="3040380" cy="10287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有一股票型基金期初投資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10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萬元經過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5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年後該基金淨值成長至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22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萬元，求該基金之年化報酬率？</a:t>
          </a: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2263140" y="3307080"/>
          <a:ext cx="3048000" cy="103632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有一股票型基金每月定期定額投資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1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萬元經過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5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年後該基金淨值為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80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萬元，求該基金之年化報酬率？</a:t>
          </a:r>
        </a:p>
        <a:p>
          <a:pPr algn="l" rtl="0">
            <a:defRPr sz="1000"/>
          </a:pP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每月為一期，所以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RATE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計算結果為月利率，必須乘以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12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才會成為年利率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)</a:t>
          </a: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8</xdr:col>
      <xdr:colOff>0</xdr:colOff>
      <xdr:row>6</xdr:row>
      <xdr:rowOff>198120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766060" y="411480"/>
          <a:ext cx="3048000" cy="102108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向銀行房屋貸款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350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萬元，年利率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3.5%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，以本息定額分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20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年償還，每月該繳款多少錢？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每月必需繳款本息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$20,299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元 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因為是現金流出所以是負值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)</a:t>
          </a: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en-US" altLang="zh-TW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</xdr:col>
      <xdr:colOff>678180</xdr:colOff>
      <xdr:row>9</xdr:row>
      <xdr:rowOff>15240</xdr:rowOff>
    </xdr:from>
    <xdr:to>
      <xdr:col>8</xdr:col>
      <xdr:colOff>7702</xdr:colOff>
      <xdr:row>15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2758440" y="1874520"/>
          <a:ext cx="3063240" cy="123444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目前擁有存款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200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萬元，希望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15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年後退休，退休時必需擁有現金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1000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萬元，如果以年報酬率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6%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計算，每月該定期定額投資多少錢？</a:t>
          </a: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2</xdr:row>
      <xdr:rowOff>0</xdr:rowOff>
    </xdr:from>
    <xdr:to>
      <xdr:col>8</xdr:col>
      <xdr:colOff>7620</xdr:colOff>
      <xdr:row>9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2438400" y="419100"/>
          <a:ext cx="3040380" cy="14478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範例：</a:t>
          </a: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目前擁有存款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200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萬元，退休時必需擁有現金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1000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萬元，如果以年報酬率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6%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計算，每月有能力投資五萬元，多久後可以退休？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因為每月為一期，除以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12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得到約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8.5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年可達成目標</a:t>
          </a: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新細明體"/>
            <a:ea typeface="新細明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terhsiao.com.tw/Excel4Investment/Excel4Investment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2" sqref="L12"/>
    </sheetView>
  </sheetViews>
  <sheetFormatPr defaultRowHeight="16.5"/>
  <cols>
    <col min="2" max="2" width="13.125" customWidth="1"/>
  </cols>
  <sheetData>
    <row r="1" spans="1:10">
      <c r="A1" s="7" t="s">
        <v>8</v>
      </c>
      <c r="B1" s="7"/>
      <c r="C1" s="8"/>
      <c r="D1" s="7"/>
    </row>
    <row r="3" spans="1:10">
      <c r="A3" s="21" t="s">
        <v>5</v>
      </c>
      <c r="B3" s="22"/>
    </row>
    <row r="4" spans="1:10">
      <c r="A4" s="1" t="s">
        <v>1</v>
      </c>
      <c r="B4" s="6">
        <v>0.05</v>
      </c>
    </row>
    <row r="5" spans="1:10">
      <c r="A5" s="1" t="s">
        <v>2</v>
      </c>
      <c r="B5" s="2">
        <v>6</v>
      </c>
    </row>
    <row r="6" spans="1:10">
      <c r="A6" s="1" t="s">
        <v>3</v>
      </c>
      <c r="B6" s="5">
        <v>1000000</v>
      </c>
      <c r="J6" s="20" t="s">
        <v>36</v>
      </c>
    </row>
    <row r="7" spans="1:10" ht="17.25" thickBot="1">
      <c r="A7" s="3" t="s">
        <v>4</v>
      </c>
      <c r="B7" s="4">
        <f>FV(B4/12,B5,0,-B6)</f>
        <v>1025261.8679545891</v>
      </c>
    </row>
    <row r="10" spans="1:10">
      <c r="A10" s="21" t="s">
        <v>6</v>
      </c>
      <c r="B10" s="22"/>
    </row>
    <row r="11" spans="1:10">
      <c r="A11" s="1" t="s">
        <v>1</v>
      </c>
      <c r="B11" s="6">
        <v>4.4999999999999998E-2</v>
      </c>
    </row>
    <row r="12" spans="1:10">
      <c r="A12" s="1" t="s">
        <v>2</v>
      </c>
      <c r="B12" s="2">
        <v>12</v>
      </c>
    </row>
    <row r="13" spans="1:10">
      <c r="A13" s="1" t="s">
        <v>7</v>
      </c>
      <c r="B13" s="5">
        <v>10000</v>
      </c>
    </row>
    <row r="14" spans="1:10" ht="17.25" thickBot="1">
      <c r="A14" s="3" t="s">
        <v>4</v>
      </c>
      <c r="B14" s="4">
        <f>FV(B11/12,B12,-B13,0,1)</f>
        <v>122965.59835864477</v>
      </c>
    </row>
    <row r="16" spans="1:10" ht="17.25" thickBot="1"/>
    <row r="17" spans="1:2">
      <c r="A17" s="23" t="s">
        <v>10</v>
      </c>
      <c r="B17" s="24"/>
    </row>
    <row r="18" spans="1:2">
      <c r="A18" s="1" t="s">
        <v>1</v>
      </c>
      <c r="B18" s="6">
        <v>0.06</v>
      </c>
    </row>
    <row r="19" spans="1:2">
      <c r="A19" s="1" t="s">
        <v>2</v>
      </c>
      <c r="B19" s="2">
        <v>276</v>
      </c>
    </row>
    <row r="20" spans="1:2">
      <c r="A20" s="1" t="s">
        <v>7</v>
      </c>
      <c r="B20" s="5">
        <v>30000</v>
      </c>
    </row>
    <row r="21" spans="1:2">
      <c r="A21" s="9" t="s">
        <v>35</v>
      </c>
      <c r="B21" s="12">
        <v>2000000</v>
      </c>
    </row>
    <row r="22" spans="1:2" ht="17.25" thickBot="1">
      <c r="A22" s="3" t="s">
        <v>9</v>
      </c>
      <c r="B22" s="4">
        <f>FV(B18/12,B19,-B20,-B21,1)</f>
        <v>25778895.551936839</v>
      </c>
    </row>
  </sheetData>
  <mergeCells count="3">
    <mergeCell ref="A3:B3"/>
    <mergeCell ref="A10:B10"/>
    <mergeCell ref="A17:B17"/>
  </mergeCells>
  <phoneticPr fontId="2" type="noConversion"/>
  <hyperlinks>
    <hyperlink ref="J6" r:id="rId1"/>
  </hyperlinks>
  <pageMargins left="0.75" right="0.75" top="1" bottom="1" header="0.5" footer="0.5"/>
  <pageSetup paperSize="9" orientation="portrait" horizontalDpi="1200" verticalDpi="1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J10" sqref="J10"/>
    </sheetView>
  </sheetViews>
  <sheetFormatPr defaultRowHeight="16.5"/>
  <cols>
    <col min="1" max="1" width="13.5" customWidth="1"/>
    <col min="2" max="2" width="11.625" customWidth="1"/>
  </cols>
  <sheetData>
    <row r="1" spans="1:4">
      <c r="A1" s="7" t="s">
        <v>8</v>
      </c>
      <c r="B1" s="7"/>
      <c r="C1" s="8"/>
      <c r="D1" s="7"/>
    </row>
    <row r="3" spans="1:4">
      <c r="A3" s="21" t="s">
        <v>11</v>
      </c>
      <c r="B3" s="22"/>
    </row>
    <row r="4" spans="1:4">
      <c r="A4" s="1" t="s">
        <v>1</v>
      </c>
      <c r="B4" s="6">
        <v>0.02</v>
      </c>
    </row>
    <row r="5" spans="1:4">
      <c r="A5" s="1" t="s">
        <v>2</v>
      </c>
      <c r="B5" s="2">
        <v>5</v>
      </c>
    </row>
    <row r="6" spans="1:4">
      <c r="A6" s="1" t="s">
        <v>13</v>
      </c>
      <c r="B6" s="5">
        <v>2000000</v>
      </c>
    </row>
    <row r="7" spans="1:4" ht="17.25" thickBot="1">
      <c r="A7" s="3" t="s">
        <v>14</v>
      </c>
      <c r="B7" s="4">
        <f>PV(B4,B5,0,B6)</f>
        <v>-1811461.6196598317</v>
      </c>
    </row>
    <row r="10" spans="1:4" ht="17.25" thickBot="1">
      <c r="A10" s="25" t="s">
        <v>12</v>
      </c>
      <c r="B10" s="26"/>
    </row>
    <row r="11" spans="1:4">
      <c r="A11" s="10" t="s">
        <v>1</v>
      </c>
      <c r="B11" s="11">
        <v>0.05</v>
      </c>
    </row>
    <row r="12" spans="1:4">
      <c r="A12" s="1" t="s">
        <v>2</v>
      </c>
      <c r="B12" s="2">
        <v>7</v>
      </c>
    </row>
    <row r="13" spans="1:4">
      <c r="A13" s="1" t="s">
        <v>15</v>
      </c>
      <c r="B13" s="5">
        <v>30000</v>
      </c>
    </row>
    <row r="14" spans="1:4">
      <c r="A14" s="9" t="s">
        <v>16</v>
      </c>
      <c r="B14" s="12">
        <v>1000000</v>
      </c>
    </row>
    <row r="15" spans="1:4" ht="17.25" thickBot="1">
      <c r="A15" s="3" t="s">
        <v>17</v>
      </c>
      <c r="B15" s="4">
        <f>PV(B11/2,B12,B13,B14)</f>
        <v>-1031746.9529833163</v>
      </c>
    </row>
  </sheetData>
  <mergeCells count="2">
    <mergeCell ref="A3:B3"/>
    <mergeCell ref="A10:B10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J2" sqref="J2"/>
    </sheetView>
  </sheetViews>
  <sheetFormatPr defaultRowHeight="16.5"/>
  <cols>
    <col min="1" max="1" width="13.125" customWidth="1"/>
    <col min="2" max="2" width="11" customWidth="1"/>
  </cols>
  <sheetData>
    <row r="1" spans="1:4">
      <c r="A1" s="7" t="s">
        <v>8</v>
      </c>
      <c r="B1" s="7"/>
      <c r="C1" s="8"/>
      <c r="D1" s="7"/>
    </row>
    <row r="3" spans="1:4">
      <c r="A3" s="21" t="s">
        <v>18</v>
      </c>
      <c r="B3" s="22"/>
    </row>
    <row r="4" spans="1:4">
      <c r="A4" s="1" t="s">
        <v>7</v>
      </c>
      <c r="B4" s="13">
        <v>19360</v>
      </c>
    </row>
    <row r="5" spans="1:4">
      <c r="A5" s="1" t="s">
        <v>2</v>
      </c>
      <c r="B5" s="2">
        <v>36</v>
      </c>
    </row>
    <row r="6" spans="1:4">
      <c r="A6" s="1" t="s">
        <v>19</v>
      </c>
      <c r="B6" s="5">
        <v>600000</v>
      </c>
    </row>
    <row r="7" spans="1:4" ht="17.25" thickBot="1">
      <c r="A7" s="3" t="s">
        <v>20</v>
      </c>
      <c r="B7" s="14">
        <f>RATE(B5,-B4,B6)*12</f>
        <v>9.9988912970779248E-2</v>
      </c>
    </row>
    <row r="10" spans="1:4">
      <c r="A10" s="21" t="s">
        <v>31</v>
      </c>
      <c r="B10" s="22"/>
    </row>
    <row r="11" spans="1:4">
      <c r="A11" s="1" t="s">
        <v>2</v>
      </c>
      <c r="B11" s="2">
        <v>5</v>
      </c>
    </row>
    <row r="12" spans="1:4">
      <c r="A12" s="1" t="s">
        <v>34</v>
      </c>
      <c r="B12" s="5">
        <v>100000</v>
      </c>
    </row>
    <row r="13" spans="1:4">
      <c r="A13" s="1" t="s">
        <v>22</v>
      </c>
      <c r="B13" s="5">
        <v>220000</v>
      </c>
    </row>
    <row r="14" spans="1:4" ht="17.25" thickBot="1">
      <c r="A14" s="3" t="s">
        <v>21</v>
      </c>
      <c r="B14" s="14">
        <f>RATE(B11,0,-B12,B13)</f>
        <v>0.17080491296489242</v>
      </c>
    </row>
    <row r="17" spans="1:2">
      <c r="A17" s="21" t="s">
        <v>32</v>
      </c>
      <c r="B17" s="22"/>
    </row>
    <row r="18" spans="1:2">
      <c r="A18" s="1" t="s">
        <v>2</v>
      </c>
      <c r="B18" s="2">
        <v>60</v>
      </c>
    </row>
    <row r="19" spans="1:2">
      <c r="A19" s="1" t="s">
        <v>7</v>
      </c>
      <c r="B19" s="5">
        <v>10000</v>
      </c>
    </row>
    <row r="20" spans="1:2">
      <c r="A20" s="1" t="s">
        <v>22</v>
      </c>
      <c r="B20" s="5">
        <v>800000</v>
      </c>
    </row>
    <row r="21" spans="1:2" ht="17.25" thickBot="1">
      <c r="A21" s="3" t="s">
        <v>21</v>
      </c>
      <c r="B21" s="14">
        <f>RATE(B18,-B19,0,B20,1)*12</f>
        <v>0.10887593334799145</v>
      </c>
    </row>
  </sheetData>
  <mergeCells count="3">
    <mergeCell ref="A3:B3"/>
    <mergeCell ref="A10:B10"/>
    <mergeCell ref="A17:B17"/>
  </mergeCells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C18" sqref="C18"/>
    </sheetView>
  </sheetViews>
  <sheetFormatPr defaultRowHeight="16.5"/>
  <cols>
    <col min="1" max="1" width="17.625" customWidth="1"/>
    <col min="2" max="2" width="13.75" customWidth="1"/>
  </cols>
  <sheetData>
    <row r="1" spans="1:4">
      <c r="A1" s="7" t="s">
        <v>8</v>
      </c>
      <c r="B1" s="7"/>
      <c r="C1" s="8"/>
      <c r="D1" s="7"/>
    </row>
    <row r="3" spans="1:4">
      <c r="A3" s="21" t="s">
        <v>23</v>
      </c>
      <c r="B3" s="22"/>
    </row>
    <row r="4" spans="1:4">
      <c r="A4" s="1" t="s">
        <v>1</v>
      </c>
      <c r="B4" s="6">
        <v>3.5000000000000003E-2</v>
      </c>
    </row>
    <row r="5" spans="1:4">
      <c r="A5" s="1" t="s">
        <v>2</v>
      </c>
      <c r="B5" s="5">
        <v>240</v>
      </c>
    </row>
    <row r="6" spans="1:4">
      <c r="A6" s="1" t="s">
        <v>19</v>
      </c>
      <c r="B6" s="5">
        <v>3500000</v>
      </c>
    </row>
    <row r="7" spans="1:4" ht="17.25" thickBot="1">
      <c r="A7" s="3" t="s">
        <v>28</v>
      </c>
      <c r="B7" s="4">
        <f>PMT(B4/12,B5,B6)</f>
        <v>-20298.590129408291</v>
      </c>
    </row>
    <row r="10" spans="1:4">
      <c r="A10" s="21" t="s">
        <v>24</v>
      </c>
      <c r="B10" s="22"/>
    </row>
    <row r="11" spans="1:4">
      <c r="A11" s="1" t="s">
        <v>1</v>
      </c>
      <c r="B11" s="6">
        <v>0.06</v>
      </c>
    </row>
    <row r="12" spans="1:4">
      <c r="A12" s="1" t="s">
        <v>2</v>
      </c>
      <c r="B12" s="5">
        <v>180</v>
      </c>
    </row>
    <row r="13" spans="1:4">
      <c r="A13" s="1" t="s">
        <v>29</v>
      </c>
      <c r="B13" s="5">
        <v>2000000</v>
      </c>
    </row>
    <row r="14" spans="1:4" ht="17.25" thickBot="1">
      <c r="A14" s="15" t="s">
        <v>27</v>
      </c>
      <c r="B14" s="16">
        <v>10000000</v>
      </c>
    </row>
    <row r="15" spans="1:4" ht="17.25" thickBot="1">
      <c r="A15" s="3" t="s">
        <v>30</v>
      </c>
      <c r="B15" s="4">
        <f>PMT(B11/12,B12,-B13,B14)</f>
        <v>-17508.546243877376</v>
      </c>
    </row>
  </sheetData>
  <mergeCells count="2">
    <mergeCell ref="A3:B3"/>
    <mergeCell ref="A10:B10"/>
  </mergeCells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C20" sqref="C20"/>
    </sheetView>
  </sheetViews>
  <sheetFormatPr defaultRowHeight="16.5"/>
  <cols>
    <col min="1" max="1" width="14" customWidth="1"/>
    <col min="2" max="2" width="12.5" customWidth="1"/>
  </cols>
  <sheetData>
    <row r="1" spans="1:4">
      <c r="A1" s="7" t="s">
        <v>8</v>
      </c>
      <c r="B1" s="7"/>
      <c r="C1" s="8"/>
      <c r="D1" s="7"/>
    </row>
    <row r="2" spans="1:4" ht="17.25" thickBot="1"/>
    <row r="3" spans="1:4">
      <c r="A3" s="23" t="s">
        <v>24</v>
      </c>
      <c r="B3" s="24"/>
    </row>
    <row r="4" spans="1:4">
      <c r="A4" s="1" t="s">
        <v>1</v>
      </c>
      <c r="B4" s="6">
        <v>0.06</v>
      </c>
    </row>
    <row r="5" spans="1:4">
      <c r="A5" s="1" t="s">
        <v>25</v>
      </c>
      <c r="B5" s="5">
        <v>50000</v>
      </c>
    </row>
    <row r="6" spans="1:4">
      <c r="A6" s="1" t="s">
        <v>26</v>
      </c>
      <c r="B6" s="5">
        <v>2000000</v>
      </c>
    </row>
    <row r="7" spans="1:4">
      <c r="A7" s="1" t="s">
        <v>27</v>
      </c>
      <c r="B7" s="5">
        <v>10000000</v>
      </c>
    </row>
    <row r="8" spans="1:4">
      <c r="A8" s="17" t="s">
        <v>0</v>
      </c>
      <c r="B8" s="18">
        <f>NPER(B4/12,-B5,-B6,B7)</f>
        <v>102.42032525150438</v>
      </c>
    </row>
    <row r="9" spans="1:4" ht="17.25" thickBot="1">
      <c r="A9" s="3" t="s">
        <v>33</v>
      </c>
      <c r="B9" s="19">
        <f>B8/12</f>
        <v>8.5350271042920323</v>
      </c>
    </row>
  </sheetData>
  <mergeCells count="1">
    <mergeCell ref="A3:B3"/>
  </mergeCells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未來值(FV)</vt:lpstr>
      <vt:lpstr>現值(PV)</vt:lpstr>
      <vt:lpstr>利率(RATE)</vt:lpstr>
      <vt:lpstr>每期投資金額(PMT)</vt:lpstr>
      <vt:lpstr>期數(NPER)</vt:lpstr>
    </vt:vector>
  </TitlesOfParts>
  <Company>CMT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weizen yan</cp:lastModifiedBy>
  <dcterms:created xsi:type="dcterms:W3CDTF">2008-04-08T14:17:33Z</dcterms:created>
  <dcterms:modified xsi:type="dcterms:W3CDTF">2017-07-08T02:43:09Z</dcterms:modified>
</cp:coreProperties>
</file>